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-5960" yWindow="-24440" windowWidth="25040" windowHeight="159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I14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E14" i="1"/>
  <c r="I13" i="1"/>
  <c r="E13" i="1"/>
  <c r="L28" i="1"/>
  <c r="J48" i="1"/>
  <c r="L29" i="1"/>
  <c r="J49" i="1"/>
  <c r="L30" i="1"/>
  <c r="J50" i="1"/>
  <c r="L31" i="1"/>
  <c r="J51" i="1"/>
  <c r="L32" i="1"/>
  <c r="J52" i="1"/>
  <c r="G60" i="1"/>
  <c r="L24" i="1"/>
  <c r="J43" i="1"/>
  <c r="L25" i="1"/>
  <c r="J44" i="1"/>
  <c r="L26" i="1"/>
  <c r="J45" i="1"/>
  <c r="L27" i="1"/>
  <c r="J46" i="1"/>
  <c r="G59" i="1"/>
  <c r="L19" i="1"/>
  <c r="J37" i="1"/>
  <c r="L20" i="1"/>
  <c r="J38" i="1"/>
  <c r="L21" i="1"/>
  <c r="J39" i="1"/>
  <c r="L22" i="1"/>
  <c r="J40" i="1"/>
  <c r="L23" i="1"/>
  <c r="J41" i="1"/>
  <c r="G58" i="1"/>
  <c r="F60" i="1"/>
  <c r="F59" i="1"/>
  <c r="F58" i="1"/>
  <c r="J53" i="1"/>
  <c r="J47" i="1"/>
  <c r="J42" i="1"/>
  <c r="G28" i="1"/>
  <c r="F48" i="1"/>
  <c r="G29" i="1"/>
  <c r="F49" i="1"/>
  <c r="G30" i="1"/>
  <c r="F50" i="1"/>
  <c r="G31" i="1"/>
  <c r="F51" i="1"/>
  <c r="G32" i="1"/>
  <c r="F52" i="1"/>
  <c r="D60" i="1"/>
  <c r="G24" i="1"/>
  <c r="F43" i="1"/>
  <c r="G25" i="1"/>
  <c r="F44" i="1"/>
  <c r="G26" i="1"/>
  <c r="F45" i="1"/>
  <c r="G27" i="1"/>
  <c r="F46" i="1"/>
  <c r="D59" i="1"/>
  <c r="G19" i="1"/>
  <c r="F37" i="1"/>
  <c r="G20" i="1"/>
  <c r="F38" i="1"/>
  <c r="G21" i="1"/>
  <c r="F39" i="1"/>
  <c r="G22" i="1"/>
  <c r="F40" i="1"/>
  <c r="G23" i="1"/>
  <c r="F41" i="1"/>
  <c r="D58" i="1"/>
  <c r="C60" i="1"/>
  <c r="C59" i="1"/>
  <c r="C58" i="1"/>
  <c r="F53" i="1"/>
  <c r="F47" i="1"/>
  <c r="F42" i="1"/>
  <c r="D48" i="1"/>
  <c r="D49" i="1"/>
  <c r="D50" i="1"/>
  <c r="D51" i="1"/>
  <c r="D52" i="1"/>
  <c r="D53" i="1"/>
  <c r="E48" i="1"/>
  <c r="E49" i="1"/>
  <c r="E50" i="1"/>
  <c r="E51" i="1"/>
  <c r="E52" i="1"/>
  <c r="E53" i="1"/>
  <c r="G48" i="1"/>
  <c r="G49" i="1"/>
  <c r="G50" i="1"/>
  <c r="G51" i="1"/>
  <c r="G52" i="1"/>
  <c r="G53" i="1"/>
  <c r="H48" i="1"/>
  <c r="H49" i="1"/>
  <c r="H50" i="1"/>
  <c r="H51" i="1"/>
  <c r="H52" i="1"/>
  <c r="H53" i="1"/>
  <c r="I48" i="1"/>
  <c r="I49" i="1"/>
  <c r="I50" i="1"/>
  <c r="I51" i="1"/>
  <c r="I52" i="1"/>
  <c r="I53" i="1"/>
  <c r="C48" i="1"/>
  <c r="C49" i="1"/>
  <c r="C50" i="1"/>
  <c r="C51" i="1"/>
  <c r="C52" i="1"/>
  <c r="C53" i="1"/>
  <c r="D43" i="1"/>
  <c r="D44" i="1"/>
  <c r="D45" i="1"/>
  <c r="D46" i="1"/>
  <c r="D47" i="1"/>
  <c r="E43" i="1"/>
  <c r="E44" i="1"/>
  <c r="E45" i="1"/>
  <c r="E46" i="1"/>
  <c r="E47" i="1"/>
  <c r="G43" i="1"/>
  <c r="G44" i="1"/>
  <c r="G45" i="1"/>
  <c r="G46" i="1"/>
  <c r="G47" i="1"/>
  <c r="H43" i="1"/>
  <c r="H44" i="1"/>
  <c r="H45" i="1"/>
  <c r="H46" i="1"/>
  <c r="H47" i="1"/>
  <c r="I43" i="1"/>
  <c r="I44" i="1"/>
  <c r="I45" i="1"/>
  <c r="I46" i="1"/>
  <c r="I47" i="1"/>
  <c r="C43" i="1"/>
  <c r="C44" i="1"/>
  <c r="C45" i="1"/>
  <c r="C46" i="1"/>
  <c r="C47" i="1"/>
  <c r="G37" i="1"/>
  <c r="G38" i="1"/>
  <c r="G39" i="1"/>
  <c r="G40" i="1"/>
  <c r="G41" i="1"/>
  <c r="G42" i="1"/>
  <c r="H37" i="1"/>
  <c r="H38" i="1"/>
  <c r="H39" i="1"/>
  <c r="H40" i="1"/>
  <c r="H41" i="1"/>
  <c r="H42" i="1"/>
  <c r="I37" i="1"/>
  <c r="I38" i="1"/>
  <c r="I39" i="1"/>
  <c r="I40" i="1"/>
  <c r="I41" i="1"/>
  <c r="I42" i="1"/>
  <c r="E37" i="1"/>
  <c r="E38" i="1"/>
  <c r="E39" i="1"/>
  <c r="E40" i="1"/>
  <c r="E41" i="1"/>
  <c r="E42" i="1"/>
  <c r="D37" i="1"/>
  <c r="D38" i="1"/>
  <c r="D39" i="1"/>
  <c r="D40" i="1"/>
  <c r="D41" i="1"/>
  <c r="D42" i="1"/>
  <c r="C37" i="1"/>
  <c r="C38" i="1"/>
  <c r="C39" i="1"/>
  <c r="C40" i="1"/>
  <c r="C41" i="1"/>
  <c r="C42" i="1"/>
  <c r="E59" i="1"/>
  <c r="E60" i="1"/>
  <c r="H59" i="1"/>
  <c r="H60" i="1"/>
</calcChain>
</file>

<file path=xl/sharedStrings.xml><?xml version="1.0" encoding="utf-8"?>
<sst xmlns="http://schemas.openxmlformats.org/spreadsheetml/2006/main" count="104" uniqueCount="34">
  <si>
    <t>Condition</t>
  </si>
  <si>
    <t>Animal</t>
  </si>
  <si>
    <t>01</t>
  </si>
  <si>
    <t>02</t>
  </si>
  <si>
    <t>03</t>
  </si>
  <si>
    <t>04</t>
  </si>
  <si>
    <t>05</t>
  </si>
  <si>
    <t>Area</t>
  </si>
  <si>
    <r>
      <rPr>
        <b/>
        <i/>
        <sz val="12"/>
        <color theme="1"/>
        <rFont val="Arial"/>
      </rPr>
      <t>if-1</t>
    </r>
    <r>
      <rPr>
        <b/>
        <sz val="12"/>
        <color theme="1"/>
        <rFont val="Arial"/>
      </rPr>
      <t xml:space="preserve"> only</t>
    </r>
  </si>
  <si>
    <r>
      <rPr>
        <b/>
        <i/>
        <sz val="12"/>
        <color theme="1"/>
        <rFont val="Arial"/>
      </rPr>
      <t>cali</t>
    </r>
    <r>
      <rPr>
        <b/>
        <sz val="12"/>
        <color theme="1"/>
        <rFont val="Arial"/>
      </rPr>
      <t xml:space="preserve"> only</t>
    </r>
  </si>
  <si>
    <r>
      <rPr>
        <b/>
        <i/>
        <sz val="12"/>
        <color theme="1"/>
        <rFont val="Arial"/>
      </rPr>
      <t>if-1</t>
    </r>
    <r>
      <rPr>
        <b/>
        <sz val="12"/>
        <color theme="1"/>
        <rFont val="Arial"/>
      </rPr>
      <t xml:space="preserve"> / </t>
    </r>
    <r>
      <rPr>
        <b/>
        <i/>
        <sz val="12"/>
        <color theme="1"/>
        <rFont val="Arial"/>
      </rPr>
      <t>cali</t>
    </r>
  </si>
  <si>
    <t>Average</t>
  </si>
  <si>
    <t>Inside Neuropil</t>
  </si>
  <si>
    <t>Outside Neuropil</t>
  </si>
  <si>
    <t>Raw Cell Counts</t>
  </si>
  <si>
    <t>Cell Density (cells per square millimeter)</t>
  </si>
  <si>
    <t>Total</t>
  </si>
  <si>
    <t>t test</t>
  </si>
  <si>
    <t>Std. Dev.</t>
  </si>
  <si>
    <t>n</t>
  </si>
  <si>
    <t>5</t>
  </si>
  <si>
    <t>4</t>
  </si>
  <si>
    <t>Overall Density</t>
  </si>
  <si>
    <r>
      <rPr>
        <b/>
        <i/>
        <sz val="12"/>
        <color theme="1"/>
        <rFont val="Arial"/>
      </rPr>
      <t>if-1</t>
    </r>
    <r>
      <rPr>
        <b/>
        <sz val="12"/>
        <color theme="1"/>
        <rFont val="Arial"/>
      </rPr>
      <t xml:space="preserve"> / </t>
    </r>
    <r>
      <rPr>
        <b/>
        <i/>
        <sz val="12"/>
        <color theme="1"/>
        <rFont val="Arial"/>
      </rPr>
      <t>cali</t>
    </r>
    <r>
      <rPr>
        <b/>
        <sz val="12"/>
        <color theme="1"/>
        <rFont val="Arial"/>
      </rPr>
      <t xml:space="preserve"> and </t>
    </r>
    <r>
      <rPr>
        <b/>
        <i/>
        <sz val="12"/>
        <color theme="1"/>
        <rFont val="Arial"/>
      </rPr>
      <t>ptc</t>
    </r>
    <r>
      <rPr>
        <b/>
        <sz val="12"/>
        <color theme="1"/>
        <rFont val="Arial"/>
      </rPr>
      <t xml:space="preserve"> Co-expression Raw Cell Counts</t>
    </r>
  </si>
  <si>
    <r>
      <rPr>
        <b/>
        <i/>
        <sz val="12"/>
        <color theme="1"/>
        <rFont val="Arial"/>
      </rPr>
      <t>if-1 / cali</t>
    </r>
    <r>
      <rPr>
        <b/>
        <sz val="12"/>
        <color theme="1"/>
        <rFont val="Arial"/>
      </rPr>
      <t xml:space="preserve"> only</t>
    </r>
  </si>
  <si>
    <r>
      <rPr>
        <b/>
        <i/>
        <sz val="12"/>
        <color theme="1"/>
        <rFont val="Arial"/>
      </rPr>
      <t>if-1 / cali / ptc</t>
    </r>
  </si>
  <si>
    <t>Percent</t>
  </si>
  <si>
    <t>06</t>
  </si>
  <si>
    <t>07</t>
  </si>
  <si>
    <t>Standard Dev.</t>
  </si>
  <si>
    <t>control RNAi</t>
  </si>
  <si>
    <r>
      <t>hh</t>
    </r>
    <r>
      <rPr>
        <sz val="12"/>
        <color theme="1"/>
        <rFont val="Arial"/>
      </rPr>
      <t xml:space="preserve"> RNAi</t>
    </r>
  </si>
  <si>
    <r>
      <t xml:space="preserve">ptc </t>
    </r>
    <r>
      <rPr>
        <sz val="12"/>
        <color theme="1"/>
        <rFont val="Arial"/>
      </rPr>
      <t>RNAi</t>
    </r>
  </si>
  <si>
    <r>
      <t xml:space="preserve">Figure 2 - source data 1. Cell counts for </t>
    </r>
    <r>
      <rPr>
        <b/>
        <i/>
        <sz val="14"/>
        <color theme="1"/>
        <rFont val="Arial"/>
      </rPr>
      <t>if-1</t>
    </r>
    <r>
      <rPr>
        <b/>
        <sz val="14"/>
        <color theme="1"/>
        <rFont val="Arial"/>
      </rPr>
      <t xml:space="preserve"> and </t>
    </r>
    <r>
      <rPr>
        <b/>
        <i/>
        <sz val="14"/>
        <color theme="1"/>
        <rFont val="Arial"/>
      </rPr>
      <t>cali</t>
    </r>
    <r>
      <rPr>
        <b/>
        <sz val="14"/>
        <color theme="1"/>
        <rFont val="Arial"/>
      </rPr>
      <t xml:space="preserve"> co-expression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</si>
</sst>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Arial"/>
    </font>
    <font>
      <b/>
      <i/>
      <sz val="12"/>
      <color theme="1"/>
      <name val="Arial"/>
    </font>
    <font>
      <b/>
      <sz val="14"/>
      <color theme="1"/>
      <name val="Arial"/>
    </font>
    <font>
      <sz val="12"/>
      <color rgb="FF000000"/>
      <name val="Arial"/>
    </font>
    <font>
      <b/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1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"/>
    </xf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workbookViewId="0"/>
  </sheetViews>
  <sheetFormatPr baseColWidth="10" defaultRowHeight="15" x14ac:dyDescent="0"/>
  <cols>
    <col min="1" max="12" width="15.83203125" style="1" customWidth="1"/>
    <col min="13" max="16384" width="10.83203125" style="1"/>
  </cols>
  <sheetData>
    <row r="1" spans="1:11" ht="17">
      <c r="A1" s="3" t="s">
        <v>33</v>
      </c>
    </row>
    <row r="3" spans="1:11">
      <c r="A3" s="2" t="s">
        <v>23</v>
      </c>
    </row>
    <row r="4" spans="1:11">
      <c r="B4" s="12" t="s">
        <v>12</v>
      </c>
      <c r="C4" s="12"/>
      <c r="D4" s="12"/>
      <c r="E4" s="12"/>
      <c r="F4" s="12" t="s">
        <v>13</v>
      </c>
      <c r="G4" s="12"/>
      <c r="H4" s="12"/>
      <c r="I4" s="12"/>
    </row>
    <row r="5" spans="1:11">
      <c r="A5" s="2" t="s">
        <v>1</v>
      </c>
      <c r="B5" s="2" t="s">
        <v>24</v>
      </c>
      <c r="C5" s="2" t="s">
        <v>25</v>
      </c>
      <c r="D5" s="2" t="s">
        <v>16</v>
      </c>
      <c r="E5" s="2" t="s">
        <v>26</v>
      </c>
      <c r="F5" s="2" t="s">
        <v>24</v>
      </c>
      <c r="G5" s="2" t="s">
        <v>25</v>
      </c>
      <c r="H5" s="2" t="s">
        <v>16</v>
      </c>
      <c r="I5" s="2" t="s">
        <v>26</v>
      </c>
    </row>
    <row r="6" spans="1:11">
      <c r="A6" s="1" t="s">
        <v>2</v>
      </c>
      <c r="B6" s="5">
        <v>8</v>
      </c>
      <c r="C6" s="5">
        <v>145</v>
      </c>
      <c r="D6" s="5">
        <f xml:space="preserve"> B6 + C6</f>
        <v>153</v>
      </c>
      <c r="E6" s="10">
        <f xml:space="preserve"> C6 / D6 * 100</f>
        <v>94.77124183006535</v>
      </c>
      <c r="F6" s="5">
        <v>0</v>
      </c>
      <c r="G6" s="5">
        <v>18</v>
      </c>
      <c r="H6" s="5">
        <f xml:space="preserve"> F6 + G6</f>
        <v>18</v>
      </c>
      <c r="I6" s="10">
        <f xml:space="preserve"> G6 / H6 * 100</f>
        <v>100</v>
      </c>
    </row>
    <row r="7" spans="1:11">
      <c r="A7" s="1" t="s">
        <v>3</v>
      </c>
      <c r="B7" s="5">
        <v>0</v>
      </c>
      <c r="C7" s="5">
        <v>82</v>
      </c>
      <c r="D7" s="5">
        <f t="shared" ref="D7:D12" si="0" xml:space="preserve"> B7 + C7</f>
        <v>82</v>
      </c>
      <c r="E7" s="10">
        <f t="shared" ref="E7:E12" si="1" xml:space="preserve"> C7 / D7 * 100</f>
        <v>100</v>
      </c>
      <c r="F7" s="5">
        <v>0</v>
      </c>
      <c r="G7" s="5">
        <v>13</v>
      </c>
      <c r="H7" s="5">
        <f t="shared" ref="H7:H12" si="2" xml:space="preserve"> F7 + G7</f>
        <v>13</v>
      </c>
      <c r="I7" s="10">
        <f t="shared" ref="I7:I12" si="3" xml:space="preserve"> G7 / H7 * 100</f>
        <v>100</v>
      </c>
    </row>
    <row r="8" spans="1:11">
      <c r="A8" s="1" t="s">
        <v>4</v>
      </c>
      <c r="B8" s="5">
        <v>1</v>
      </c>
      <c r="C8" s="5">
        <v>120</v>
      </c>
      <c r="D8" s="5">
        <f t="shared" si="0"/>
        <v>121</v>
      </c>
      <c r="E8" s="10">
        <f t="shared" si="1"/>
        <v>99.173553719008268</v>
      </c>
      <c r="F8" s="5">
        <v>0</v>
      </c>
      <c r="G8" s="5">
        <v>11</v>
      </c>
      <c r="H8" s="5">
        <f t="shared" si="2"/>
        <v>11</v>
      </c>
      <c r="I8" s="10">
        <f t="shared" si="3"/>
        <v>100</v>
      </c>
    </row>
    <row r="9" spans="1:11">
      <c r="A9" s="1" t="s">
        <v>5</v>
      </c>
      <c r="B9" s="5">
        <v>2</v>
      </c>
      <c r="C9" s="5">
        <v>126</v>
      </c>
      <c r="D9" s="5">
        <f t="shared" si="0"/>
        <v>128</v>
      </c>
      <c r="E9" s="10">
        <f t="shared" si="1"/>
        <v>98.4375</v>
      </c>
      <c r="F9" s="5">
        <v>0</v>
      </c>
      <c r="G9" s="5">
        <v>7</v>
      </c>
      <c r="H9" s="5">
        <f t="shared" si="2"/>
        <v>7</v>
      </c>
      <c r="I9" s="10">
        <f t="shared" si="3"/>
        <v>100</v>
      </c>
    </row>
    <row r="10" spans="1:11">
      <c r="A10" s="1" t="s">
        <v>6</v>
      </c>
      <c r="B10" s="5">
        <v>1</v>
      </c>
      <c r="C10" s="5">
        <v>94</v>
      </c>
      <c r="D10" s="5">
        <f t="shared" si="0"/>
        <v>95</v>
      </c>
      <c r="E10" s="10">
        <f t="shared" si="1"/>
        <v>98.94736842105263</v>
      </c>
      <c r="F10" s="5">
        <v>0</v>
      </c>
      <c r="G10" s="5">
        <v>5</v>
      </c>
      <c r="H10" s="5">
        <f t="shared" si="2"/>
        <v>5</v>
      </c>
      <c r="I10" s="10">
        <f t="shared" si="3"/>
        <v>100</v>
      </c>
    </row>
    <row r="11" spans="1:11">
      <c r="A11" s="1" t="s">
        <v>27</v>
      </c>
      <c r="B11" s="5">
        <v>7</v>
      </c>
      <c r="C11" s="5">
        <v>131</v>
      </c>
      <c r="D11" s="5">
        <f t="shared" si="0"/>
        <v>138</v>
      </c>
      <c r="E11" s="10">
        <f t="shared" si="1"/>
        <v>94.927536231884062</v>
      </c>
      <c r="F11" s="5">
        <v>0</v>
      </c>
      <c r="G11" s="5">
        <v>16</v>
      </c>
      <c r="H11" s="5">
        <f t="shared" si="2"/>
        <v>16</v>
      </c>
      <c r="I11" s="10">
        <f t="shared" si="3"/>
        <v>100</v>
      </c>
    </row>
    <row r="12" spans="1:11">
      <c r="A12" s="1" t="s">
        <v>28</v>
      </c>
      <c r="B12" s="5">
        <v>2</v>
      </c>
      <c r="C12" s="5">
        <v>148</v>
      </c>
      <c r="D12" s="5">
        <f t="shared" si="0"/>
        <v>150</v>
      </c>
      <c r="E12" s="10">
        <f t="shared" si="1"/>
        <v>98.666666666666671</v>
      </c>
      <c r="F12" s="5">
        <v>0</v>
      </c>
      <c r="G12" s="5">
        <v>6</v>
      </c>
      <c r="H12" s="5">
        <f t="shared" si="2"/>
        <v>6</v>
      </c>
      <c r="I12" s="10">
        <f t="shared" si="3"/>
        <v>100</v>
      </c>
    </row>
    <row r="13" spans="1:11">
      <c r="A13" s="1" t="s">
        <v>11</v>
      </c>
      <c r="B13" s="5"/>
      <c r="C13" s="5"/>
      <c r="D13" s="5"/>
      <c r="E13" s="10">
        <f xml:space="preserve"> AVERAGE(E6:E12)</f>
        <v>97.846266695525287</v>
      </c>
      <c r="F13" s="5"/>
      <c r="G13" s="5"/>
      <c r="H13" s="5"/>
      <c r="I13" s="10">
        <f>AVERAGE(I6:I12)</f>
        <v>100</v>
      </c>
    </row>
    <row r="14" spans="1:11">
      <c r="A14" s="1" t="s">
        <v>29</v>
      </c>
      <c r="C14" s="8"/>
      <c r="D14" s="8"/>
      <c r="E14" s="10">
        <f xml:space="preserve"> STDEV(E6:E12)</f>
        <v>2.1059463975064459</v>
      </c>
      <c r="F14" s="8"/>
      <c r="G14" s="8"/>
      <c r="H14" s="8"/>
      <c r="I14" s="10">
        <f xml:space="preserve"> STDEV(I6:I12)</f>
        <v>0</v>
      </c>
      <c r="J14" s="8"/>
      <c r="K14" s="8"/>
    </row>
    <row r="16" spans="1:11">
      <c r="A16" s="2" t="s">
        <v>14</v>
      </c>
    </row>
    <row r="17" spans="1:12">
      <c r="C17" s="12" t="s">
        <v>12</v>
      </c>
      <c r="D17" s="12"/>
      <c r="E17" s="12"/>
      <c r="F17" s="12"/>
      <c r="G17" s="12"/>
      <c r="H17" s="12" t="s">
        <v>13</v>
      </c>
      <c r="I17" s="12"/>
      <c r="J17" s="12"/>
      <c r="K17" s="12"/>
      <c r="L17" s="12"/>
    </row>
    <row r="18" spans="1:12" s="2" customFormat="1">
      <c r="A18" s="2" t="s">
        <v>0</v>
      </c>
      <c r="B18" s="2" t="s">
        <v>1</v>
      </c>
      <c r="C18" s="2" t="s">
        <v>7</v>
      </c>
      <c r="D18" s="2" t="s">
        <v>8</v>
      </c>
      <c r="E18" s="2" t="s">
        <v>9</v>
      </c>
      <c r="F18" s="2" t="s">
        <v>10</v>
      </c>
      <c r="G18" s="2" t="s">
        <v>16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16</v>
      </c>
    </row>
    <row r="19" spans="1:12">
      <c r="A19" s="1" t="s">
        <v>30</v>
      </c>
      <c r="B19" s="1" t="s">
        <v>2</v>
      </c>
      <c r="C19" s="4">
        <v>7.7691398000000009E-2</v>
      </c>
      <c r="D19" s="5">
        <v>10</v>
      </c>
      <c r="E19" s="5">
        <v>8</v>
      </c>
      <c r="F19" s="7">
        <v>129</v>
      </c>
      <c r="G19" s="5">
        <f xml:space="preserve"> SUM(D19:F19)</f>
        <v>147</v>
      </c>
      <c r="H19" s="4">
        <v>0.19894863499999998</v>
      </c>
      <c r="I19" s="5">
        <v>4</v>
      </c>
      <c r="J19" s="5">
        <v>0</v>
      </c>
      <c r="K19" s="5">
        <v>4</v>
      </c>
      <c r="L19" s="5">
        <f xml:space="preserve"> SUM(I19:K19)</f>
        <v>8</v>
      </c>
    </row>
    <row r="20" spans="1:12">
      <c r="B20" s="1" t="s">
        <v>3</v>
      </c>
      <c r="C20" s="4">
        <v>7.4597920999999998E-2</v>
      </c>
      <c r="D20" s="5">
        <v>6</v>
      </c>
      <c r="E20" s="5">
        <v>9</v>
      </c>
      <c r="F20" s="5">
        <v>172</v>
      </c>
      <c r="G20" s="5">
        <f t="shared" ref="G20:G32" si="4" xml:space="preserve"> SUM(D20:F20)</f>
        <v>187</v>
      </c>
      <c r="H20" s="4">
        <v>0.19598296199999998</v>
      </c>
      <c r="I20" s="5">
        <v>0</v>
      </c>
      <c r="J20" s="5">
        <v>6</v>
      </c>
      <c r="K20" s="5">
        <v>5</v>
      </c>
      <c r="L20" s="5">
        <f t="shared" ref="L20:L32" si="5" xml:space="preserve"> SUM(I20:K20)</f>
        <v>11</v>
      </c>
    </row>
    <row r="21" spans="1:12">
      <c r="B21" s="1" t="s">
        <v>4</v>
      </c>
      <c r="C21" s="4">
        <v>9.7370831999999991E-2</v>
      </c>
      <c r="D21" s="5">
        <v>10</v>
      </c>
      <c r="E21" s="5">
        <v>7</v>
      </c>
      <c r="F21" s="5">
        <v>195</v>
      </c>
      <c r="G21" s="5">
        <f t="shared" si="4"/>
        <v>212</v>
      </c>
      <c r="H21" s="4">
        <v>0.25251638900000001</v>
      </c>
      <c r="I21" s="5">
        <v>0</v>
      </c>
      <c r="J21" s="5">
        <v>14</v>
      </c>
      <c r="K21" s="5">
        <v>6</v>
      </c>
      <c r="L21" s="5">
        <f t="shared" si="5"/>
        <v>20</v>
      </c>
    </row>
    <row r="22" spans="1:12">
      <c r="B22" s="1" t="s">
        <v>5</v>
      </c>
      <c r="C22" s="4">
        <v>8.5367440000000003E-2</v>
      </c>
      <c r="D22" s="5">
        <v>10</v>
      </c>
      <c r="E22" s="5">
        <v>7</v>
      </c>
      <c r="F22" s="5">
        <v>174</v>
      </c>
      <c r="G22" s="5">
        <f t="shared" si="4"/>
        <v>191</v>
      </c>
      <c r="H22" s="4">
        <v>0.20756503200000001</v>
      </c>
      <c r="I22" s="5">
        <v>2</v>
      </c>
      <c r="J22" s="5">
        <v>9</v>
      </c>
      <c r="K22" s="5">
        <v>3</v>
      </c>
      <c r="L22" s="5">
        <f t="shared" si="5"/>
        <v>14</v>
      </c>
    </row>
    <row r="23" spans="1:12">
      <c r="B23" s="1" t="s">
        <v>6</v>
      </c>
      <c r="C23" s="4">
        <v>8.7950873999999998E-2</v>
      </c>
      <c r="D23" s="5">
        <v>23</v>
      </c>
      <c r="E23" s="5">
        <v>5</v>
      </c>
      <c r="F23" s="5">
        <v>136</v>
      </c>
      <c r="G23" s="5">
        <f t="shared" si="4"/>
        <v>164</v>
      </c>
      <c r="H23" s="4">
        <v>0.22738086799999999</v>
      </c>
      <c r="I23" s="5">
        <v>1</v>
      </c>
      <c r="J23" s="5">
        <v>11</v>
      </c>
      <c r="K23" s="5">
        <v>6</v>
      </c>
      <c r="L23" s="5">
        <f t="shared" si="5"/>
        <v>18</v>
      </c>
    </row>
    <row r="24" spans="1:12">
      <c r="A24" s="11" t="s">
        <v>31</v>
      </c>
      <c r="B24" s="1" t="s">
        <v>2</v>
      </c>
      <c r="C24" s="4">
        <v>9.9372699999999994E-2</v>
      </c>
      <c r="D24" s="5">
        <v>5</v>
      </c>
      <c r="E24" s="5">
        <v>0</v>
      </c>
      <c r="F24" s="5">
        <v>1</v>
      </c>
      <c r="G24" s="5">
        <f t="shared" si="4"/>
        <v>6</v>
      </c>
      <c r="H24" s="4">
        <v>0.25085181299999998</v>
      </c>
      <c r="I24" s="5">
        <v>0</v>
      </c>
      <c r="J24" s="5">
        <v>0</v>
      </c>
      <c r="K24" s="5">
        <v>0</v>
      </c>
      <c r="L24" s="5">
        <f t="shared" si="5"/>
        <v>0</v>
      </c>
    </row>
    <row r="25" spans="1:12">
      <c r="B25" s="1" t="s">
        <v>3</v>
      </c>
      <c r="C25" s="4">
        <v>6.8042409000000012E-2</v>
      </c>
      <c r="D25" s="5">
        <v>7</v>
      </c>
      <c r="E25" s="5">
        <v>1</v>
      </c>
      <c r="F25" s="5">
        <v>0</v>
      </c>
      <c r="G25" s="5">
        <f t="shared" si="4"/>
        <v>8</v>
      </c>
      <c r="H25" s="4">
        <v>0.16965851500000001</v>
      </c>
      <c r="I25" s="5">
        <v>1</v>
      </c>
      <c r="J25" s="5">
        <v>0</v>
      </c>
      <c r="K25" s="5">
        <v>0</v>
      </c>
      <c r="L25" s="5">
        <f t="shared" si="5"/>
        <v>1</v>
      </c>
    </row>
    <row r="26" spans="1:12">
      <c r="B26" s="1" t="s">
        <v>4</v>
      </c>
      <c r="C26" s="4">
        <v>6.1126936E-2</v>
      </c>
      <c r="D26" s="5">
        <v>5</v>
      </c>
      <c r="E26" s="5">
        <v>0</v>
      </c>
      <c r="F26" s="5">
        <v>5</v>
      </c>
      <c r="G26" s="5">
        <f t="shared" si="4"/>
        <v>10</v>
      </c>
      <c r="H26" s="4">
        <v>0.139919713</v>
      </c>
      <c r="I26" s="5">
        <v>0</v>
      </c>
      <c r="J26" s="5">
        <v>0</v>
      </c>
      <c r="K26" s="5">
        <v>0</v>
      </c>
      <c r="L26" s="5">
        <f t="shared" si="5"/>
        <v>0</v>
      </c>
    </row>
    <row r="27" spans="1:12">
      <c r="B27" s="1" t="s">
        <v>5</v>
      </c>
      <c r="C27" s="4">
        <v>7.4510765000000007E-2</v>
      </c>
      <c r="D27" s="5">
        <v>19</v>
      </c>
      <c r="E27" s="5">
        <v>2</v>
      </c>
      <c r="F27" s="5">
        <v>4</v>
      </c>
      <c r="G27" s="5">
        <f t="shared" si="4"/>
        <v>25</v>
      </c>
      <c r="H27" s="4">
        <v>0.190143855</v>
      </c>
      <c r="I27" s="5">
        <v>0</v>
      </c>
      <c r="J27" s="5">
        <v>0</v>
      </c>
      <c r="K27" s="5">
        <v>0</v>
      </c>
      <c r="L27" s="5">
        <f t="shared" si="5"/>
        <v>0</v>
      </c>
    </row>
    <row r="28" spans="1:12">
      <c r="A28" s="11" t="s">
        <v>32</v>
      </c>
      <c r="B28" s="1" t="s">
        <v>2</v>
      </c>
      <c r="C28" s="4">
        <v>6.0412877000000004E-2</v>
      </c>
      <c r="D28" s="5">
        <v>12</v>
      </c>
      <c r="E28" s="5">
        <v>6</v>
      </c>
      <c r="F28" s="5">
        <v>161</v>
      </c>
      <c r="G28" s="5">
        <f t="shared" si="4"/>
        <v>179</v>
      </c>
      <c r="H28" s="4">
        <v>0.155402337</v>
      </c>
      <c r="I28" s="5">
        <v>7</v>
      </c>
      <c r="J28" s="5">
        <v>21</v>
      </c>
      <c r="K28" s="5">
        <v>33</v>
      </c>
      <c r="L28" s="5">
        <f t="shared" si="5"/>
        <v>61</v>
      </c>
    </row>
    <row r="29" spans="1:12">
      <c r="B29" s="1" t="s">
        <v>3</v>
      </c>
      <c r="C29" s="4">
        <v>6.2028988E-2</v>
      </c>
      <c r="D29" s="5">
        <v>10</v>
      </c>
      <c r="E29" s="5">
        <v>13</v>
      </c>
      <c r="F29" s="5">
        <v>194</v>
      </c>
      <c r="G29" s="5">
        <f t="shared" si="4"/>
        <v>217</v>
      </c>
      <c r="H29" s="4">
        <v>0.214429696</v>
      </c>
      <c r="I29" s="5">
        <v>6</v>
      </c>
      <c r="J29" s="5">
        <v>42</v>
      </c>
      <c r="K29" s="5">
        <v>51</v>
      </c>
      <c r="L29" s="5">
        <f t="shared" si="5"/>
        <v>99</v>
      </c>
    </row>
    <row r="30" spans="1:12">
      <c r="B30" s="1" t="s">
        <v>4</v>
      </c>
      <c r="C30" s="4">
        <v>7.4089832999999994E-2</v>
      </c>
      <c r="D30" s="5">
        <v>8</v>
      </c>
      <c r="E30" s="5">
        <v>20</v>
      </c>
      <c r="F30" s="5">
        <v>240</v>
      </c>
      <c r="G30" s="5">
        <f t="shared" si="4"/>
        <v>268</v>
      </c>
      <c r="H30" s="4">
        <v>0.19970959500000002</v>
      </c>
      <c r="I30" s="5">
        <v>8</v>
      </c>
      <c r="J30" s="5">
        <v>42</v>
      </c>
      <c r="K30" s="5">
        <v>65</v>
      </c>
      <c r="L30" s="5">
        <f t="shared" si="5"/>
        <v>115</v>
      </c>
    </row>
    <row r="31" spans="1:12">
      <c r="B31" s="1" t="s">
        <v>5</v>
      </c>
      <c r="C31" s="4">
        <v>6.8824083999999994E-2</v>
      </c>
      <c r="D31" s="5">
        <v>20</v>
      </c>
      <c r="E31" s="5">
        <v>12</v>
      </c>
      <c r="F31" s="5">
        <v>202</v>
      </c>
      <c r="G31" s="5">
        <f t="shared" si="4"/>
        <v>234</v>
      </c>
      <c r="H31" s="4">
        <v>0.19644532300000001</v>
      </c>
      <c r="I31" s="5">
        <v>12</v>
      </c>
      <c r="J31" s="5">
        <v>32</v>
      </c>
      <c r="K31" s="5">
        <v>48</v>
      </c>
      <c r="L31" s="5">
        <f t="shared" si="5"/>
        <v>92</v>
      </c>
    </row>
    <row r="32" spans="1:12">
      <c r="B32" s="1" t="s">
        <v>6</v>
      </c>
      <c r="C32" s="4">
        <v>9.448840700000001E-2</v>
      </c>
      <c r="D32" s="5">
        <v>13</v>
      </c>
      <c r="E32" s="5">
        <v>37</v>
      </c>
      <c r="F32" s="5">
        <v>261</v>
      </c>
      <c r="G32" s="5">
        <f t="shared" si="4"/>
        <v>311</v>
      </c>
      <c r="H32" s="4">
        <v>0.29151334200000001</v>
      </c>
      <c r="I32" s="5">
        <v>8</v>
      </c>
      <c r="J32" s="5">
        <v>54</v>
      </c>
      <c r="K32" s="5">
        <v>63</v>
      </c>
      <c r="L32" s="5">
        <f t="shared" si="5"/>
        <v>125</v>
      </c>
    </row>
    <row r="34" spans="1:10">
      <c r="A34" s="2" t="s">
        <v>15</v>
      </c>
    </row>
    <row r="35" spans="1:10">
      <c r="C35" s="12" t="s">
        <v>12</v>
      </c>
      <c r="D35" s="12"/>
      <c r="E35" s="12"/>
      <c r="F35" s="12"/>
      <c r="G35" s="12" t="s">
        <v>13</v>
      </c>
      <c r="H35" s="12"/>
      <c r="I35" s="12"/>
      <c r="J35" s="12"/>
    </row>
    <row r="36" spans="1:10">
      <c r="A36" s="2" t="s">
        <v>0</v>
      </c>
      <c r="B36" s="2" t="s">
        <v>1</v>
      </c>
      <c r="C36" s="2" t="s">
        <v>8</v>
      </c>
      <c r="D36" s="2" t="s">
        <v>9</v>
      </c>
      <c r="E36" s="2" t="s">
        <v>10</v>
      </c>
      <c r="F36" s="2" t="s">
        <v>16</v>
      </c>
      <c r="G36" s="2" t="s">
        <v>8</v>
      </c>
      <c r="H36" s="2" t="s">
        <v>9</v>
      </c>
      <c r="I36" s="2" t="s">
        <v>10</v>
      </c>
      <c r="J36" s="2" t="s">
        <v>16</v>
      </c>
    </row>
    <row r="37" spans="1:10">
      <c r="A37" s="1" t="s">
        <v>30</v>
      </c>
      <c r="B37" s="1" t="s">
        <v>2</v>
      </c>
      <c r="C37" s="8">
        <f xml:space="preserve"> D19 / C19</f>
        <v>128.71437839231569</v>
      </c>
      <c r="D37" s="8">
        <f xml:space="preserve"> E19 / C19</f>
        <v>102.97150271385256</v>
      </c>
      <c r="E37" s="8">
        <f xml:space="preserve"> F19 / C19</f>
        <v>1660.4154812608724</v>
      </c>
      <c r="F37" s="8">
        <f xml:space="preserve"> G19 / C19</f>
        <v>1892.1013623670408</v>
      </c>
      <c r="G37" s="8">
        <f xml:space="preserve"> I19 / H19</f>
        <v>20.10569210489934</v>
      </c>
      <c r="H37" s="8">
        <f xml:space="preserve"> J19 / H19</f>
        <v>0</v>
      </c>
      <c r="I37" s="8">
        <f xml:space="preserve"> K19 / H19</f>
        <v>20.10569210489934</v>
      </c>
      <c r="J37" s="8">
        <f xml:space="preserve"> L19 / H19</f>
        <v>40.21138420979868</v>
      </c>
    </row>
    <row r="38" spans="1:10">
      <c r="B38" s="1" t="s">
        <v>3</v>
      </c>
      <c r="C38" s="8">
        <f t="shared" ref="C38:C41" si="6" xml:space="preserve"> D20 / C20</f>
        <v>80.431195931050141</v>
      </c>
      <c r="D38" s="8">
        <f t="shared" ref="D38:D41" si="7" xml:space="preserve"> E20 / C20</f>
        <v>120.64679389657522</v>
      </c>
      <c r="E38" s="8">
        <f t="shared" ref="E38:E41" si="8" xml:space="preserve"> F20 / C20</f>
        <v>2305.6942833567709</v>
      </c>
      <c r="F38" s="8">
        <f t="shared" ref="F38:F41" si="9" xml:space="preserve"> G20 / C20</f>
        <v>2506.772273184396</v>
      </c>
      <c r="G38" s="8">
        <f xml:space="preserve"> I20 / H20</f>
        <v>0</v>
      </c>
      <c r="H38" s="8">
        <f xml:space="preserve"> J20 / H20</f>
        <v>30.614906208020269</v>
      </c>
      <c r="I38" s="8">
        <f xml:space="preserve"> K20 / H20</f>
        <v>25.512421840016891</v>
      </c>
      <c r="J38" s="8">
        <f t="shared" ref="J38:J41" si="10" xml:space="preserve"> L20 / H20</f>
        <v>56.127328048037157</v>
      </c>
    </row>
    <row r="39" spans="1:10">
      <c r="B39" s="1" t="s">
        <v>4</v>
      </c>
      <c r="C39" s="8">
        <f t="shared" si="6"/>
        <v>102.70015973572046</v>
      </c>
      <c r="D39" s="8">
        <f t="shared" si="7"/>
        <v>71.890111815004317</v>
      </c>
      <c r="E39" s="8">
        <f t="shared" si="8"/>
        <v>2002.653114846549</v>
      </c>
      <c r="F39" s="8">
        <f t="shared" si="9"/>
        <v>2177.2433863972738</v>
      </c>
      <c r="G39" s="8">
        <f xml:space="preserve"> I21 / H21</f>
        <v>0</v>
      </c>
      <c r="H39" s="8">
        <f xml:space="preserve"> J21 / H21</f>
        <v>55.441945987909719</v>
      </c>
      <c r="I39" s="8">
        <f xml:space="preserve"> K21 / H21</f>
        <v>23.760833994818451</v>
      </c>
      <c r="J39" s="8">
        <f t="shared" si="10"/>
        <v>79.202779982728174</v>
      </c>
    </row>
    <row r="40" spans="1:10">
      <c r="B40" s="1" t="s">
        <v>5</v>
      </c>
      <c r="C40" s="8">
        <f t="shared" si="6"/>
        <v>117.14068033432886</v>
      </c>
      <c r="D40" s="8">
        <f t="shared" si="7"/>
        <v>81.998476234030207</v>
      </c>
      <c r="E40" s="8">
        <f t="shared" si="8"/>
        <v>2038.2478378173223</v>
      </c>
      <c r="F40" s="8">
        <f t="shared" si="9"/>
        <v>2237.3869943856812</v>
      </c>
      <c r="G40" s="8">
        <f xml:space="preserve"> I22 / H22</f>
        <v>9.6355343707412136</v>
      </c>
      <c r="H40" s="8">
        <f xml:space="preserve"> J22 / H22</f>
        <v>43.35990466833546</v>
      </c>
      <c r="I40" s="8">
        <f xml:space="preserve"> K22 / H22</f>
        <v>14.453301556111821</v>
      </c>
      <c r="J40" s="8">
        <f t="shared" si="10"/>
        <v>67.448740595188497</v>
      </c>
    </row>
    <row r="41" spans="1:10">
      <c r="B41" s="1" t="s">
        <v>6</v>
      </c>
      <c r="C41" s="8">
        <f t="shared" si="6"/>
        <v>261.50962411129649</v>
      </c>
      <c r="D41" s="8">
        <f t="shared" si="7"/>
        <v>56.849918285064454</v>
      </c>
      <c r="E41" s="8">
        <f t="shared" si="8"/>
        <v>1546.3177773537532</v>
      </c>
      <c r="F41" s="8">
        <f t="shared" si="9"/>
        <v>1864.6773197501141</v>
      </c>
      <c r="G41" s="8">
        <f xml:space="preserve"> I23 / H23</f>
        <v>4.3979073912234341</v>
      </c>
      <c r="H41" s="8">
        <f xml:space="preserve"> J23 / H23</f>
        <v>48.376981303457775</v>
      </c>
      <c r="I41" s="8">
        <f xml:space="preserve"> K23 / H23</f>
        <v>26.387444347340605</v>
      </c>
      <c r="J41" s="8">
        <f t="shared" si="10"/>
        <v>79.162333042021814</v>
      </c>
    </row>
    <row r="42" spans="1:10">
      <c r="B42" s="1" t="s">
        <v>11</v>
      </c>
      <c r="C42" s="8">
        <f xml:space="preserve"> AVERAGE(C37:C41)</f>
        <v>138.09920770094234</v>
      </c>
      <c r="D42" s="8">
        <f xml:space="preserve"> AVERAGE(D37:D41)</f>
        <v>86.871360588905347</v>
      </c>
      <c r="E42" s="8">
        <f xml:space="preserve"> AVERAGE(E37:E41)</f>
        <v>1910.6656989270537</v>
      </c>
      <c r="F42" s="8">
        <f xml:space="preserve"> AVERAGE(F37:F41)</f>
        <v>2135.6362672169007</v>
      </c>
      <c r="G42" s="8">
        <f t="shared" ref="G42:J42" si="11" xml:space="preserve"> AVERAGE(G37:G41)</f>
        <v>6.8278267733727969</v>
      </c>
      <c r="H42" s="8">
        <f t="shared" si="11"/>
        <v>35.558747633544641</v>
      </c>
      <c r="I42" s="8">
        <f t="shared" si="11"/>
        <v>22.043938768637425</v>
      </c>
      <c r="J42" s="8">
        <f t="shared" si="11"/>
        <v>64.430513175554864</v>
      </c>
    </row>
    <row r="43" spans="1:10">
      <c r="A43" s="11" t="s">
        <v>31</v>
      </c>
      <c r="B43" s="1" t="s">
        <v>2</v>
      </c>
      <c r="C43" s="8">
        <f xml:space="preserve"> D24 / C24</f>
        <v>50.31562994665537</v>
      </c>
      <c r="D43" s="8">
        <f xml:space="preserve"> E24 / C24</f>
        <v>0</v>
      </c>
      <c r="E43" s="8">
        <f xml:space="preserve"> F24 / C24</f>
        <v>10.063125989331075</v>
      </c>
      <c r="F43" s="8">
        <f xml:space="preserve"> G24 / C24</f>
        <v>60.378755935986447</v>
      </c>
      <c r="G43" s="8">
        <f xml:space="preserve"> I24 / H24</f>
        <v>0</v>
      </c>
      <c r="H43" s="8">
        <f xml:space="preserve"> J24 / H24</f>
        <v>0</v>
      </c>
      <c r="I43" s="8">
        <f xml:space="preserve"> K24 / H24</f>
        <v>0</v>
      </c>
      <c r="J43" s="8">
        <f xml:space="preserve"> L24 / H24</f>
        <v>0</v>
      </c>
    </row>
    <row r="44" spans="1:10">
      <c r="B44" s="1" t="s">
        <v>3</v>
      </c>
      <c r="C44" s="8">
        <f xml:space="preserve"> D25 / C25</f>
        <v>102.87701600923621</v>
      </c>
      <c r="D44" s="8">
        <f xml:space="preserve"> E25 / C25</f>
        <v>14.696716572748032</v>
      </c>
      <c r="E44" s="8">
        <f xml:space="preserve"> F25 / C25</f>
        <v>0</v>
      </c>
      <c r="F44" s="8">
        <f t="shared" ref="F44:F46" si="12" xml:space="preserve"> G25 / C25</f>
        <v>117.57373258198426</v>
      </c>
      <c r="G44" s="8">
        <f xml:space="preserve"> I25 / H25</f>
        <v>5.8941928143129152</v>
      </c>
      <c r="H44" s="8">
        <f xml:space="preserve"> J25 / H25</f>
        <v>0</v>
      </c>
      <c r="I44" s="8">
        <f xml:space="preserve"> K25 / H25</f>
        <v>0</v>
      </c>
      <c r="J44" s="8">
        <f t="shared" ref="J44:J46" si="13" xml:space="preserve"> L25 / H25</f>
        <v>5.8941928143129152</v>
      </c>
    </row>
    <row r="45" spans="1:10">
      <c r="B45" s="1" t="s">
        <v>4</v>
      </c>
      <c r="C45" s="8">
        <f xml:space="preserve"> D26 / C26</f>
        <v>81.79700026188128</v>
      </c>
      <c r="D45" s="8">
        <f xml:space="preserve"> E26 / C26</f>
        <v>0</v>
      </c>
      <c r="E45" s="8">
        <f xml:space="preserve"> F26 / C26</f>
        <v>81.79700026188128</v>
      </c>
      <c r="F45" s="8">
        <f t="shared" si="12"/>
        <v>163.59400052376256</v>
      </c>
      <c r="G45" s="8">
        <f xml:space="preserve"> I26 / H26</f>
        <v>0</v>
      </c>
      <c r="H45" s="8">
        <f xml:space="preserve"> J26 / H26</f>
        <v>0</v>
      </c>
      <c r="I45" s="8">
        <f xml:space="preserve"> K26 / H26</f>
        <v>0</v>
      </c>
      <c r="J45" s="8">
        <f t="shared" si="13"/>
        <v>0</v>
      </c>
    </row>
    <row r="46" spans="1:10">
      <c r="B46" s="1" t="s">
        <v>5</v>
      </c>
      <c r="C46" s="8">
        <f xml:space="preserve"> D27 / C27</f>
        <v>254.99671087795164</v>
      </c>
      <c r="D46" s="8">
        <f xml:space="preserve"> E27 / C27</f>
        <v>26.841759039784382</v>
      </c>
      <c r="E46" s="8">
        <f xml:space="preserve"> F27 / C27</f>
        <v>53.683518079568763</v>
      </c>
      <c r="F46" s="8">
        <f t="shared" si="12"/>
        <v>335.52198799730479</v>
      </c>
      <c r="G46" s="8">
        <f xml:space="preserve"> I27 / H27</f>
        <v>0</v>
      </c>
      <c r="H46" s="8">
        <f xml:space="preserve"> J27 / H27</f>
        <v>0</v>
      </c>
      <c r="I46" s="8">
        <f xml:space="preserve"> K27 / H27</f>
        <v>0</v>
      </c>
      <c r="J46" s="8">
        <f t="shared" si="13"/>
        <v>0</v>
      </c>
    </row>
    <row r="47" spans="1:10">
      <c r="B47" s="1" t="s">
        <v>11</v>
      </c>
      <c r="C47" s="8">
        <f xml:space="preserve"> AVERAGE(C43:C46)</f>
        <v>122.49658927393114</v>
      </c>
      <c r="D47" s="8">
        <f t="shared" ref="D47:J47" si="14" xml:space="preserve"> AVERAGE(D43:D46)</f>
        <v>10.384618903133104</v>
      </c>
      <c r="E47" s="8">
        <f t="shared" si="14"/>
        <v>36.38591108269528</v>
      </c>
      <c r="F47" s="8">
        <f t="shared" si="14"/>
        <v>169.26711925975951</v>
      </c>
      <c r="G47" s="8">
        <f t="shared" si="14"/>
        <v>1.4735482035782288</v>
      </c>
      <c r="H47" s="8">
        <f t="shared" si="14"/>
        <v>0</v>
      </c>
      <c r="I47" s="8">
        <f t="shared" si="14"/>
        <v>0</v>
      </c>
      <c r="J47" s="8">
        <f t="shared" si="14"/>
        <v>1.4735482035782288</v>
      </c>
    </row>
    <row r="48" spans="1:10">
      <c r="A48" s="11" t="s">
        <v>32</v>
      </c>
      <c r="B48" s="6" t="s">
        <v>2</v>
      </c>
      <c r="C48" s="8">
        <f xml:space="preserve"> D28 / C28</f>
        <v>198.6331490221861</v>
      </c>
      <c r="D48" s="8">
        <f xml:space="preserve"> E28 / C28</f>
        <v>99.316574511093052</v>
      </c>
      <c r="E48" s="8">
        <f xml:space="preserve"> F28 / C28</f>
        <v>2664.9947493809968</v>
      </c>
      <c r="F48" s="8">
        <f xml:space="preserve"> G28 / C28</f>
        <v>2962.944472914276</v>
      </c>
      <c r="G48" s="8">
        <f xml:space="preserve"> I28 / H28</f>
        <v>45.044367640365664</v>
      </c>
      <c r="H48" s="8">
        <f xml:space="preserve"> J28 / H28</f>
        <v>135.13310292109699</v>
      </c>
      <c r="I48" s="8">
        <f xml:space="preserve"> K28 / H28</f>
        <v>212.35201887600957</v>
      </c>
      <c r="J48" s="8">
        <f xml:space="preserve"> L28 / H28</f>
        <v>392.52948943747225</v>
      </c>
    </row>
    <row r="49" spans="1:10">
      <c r="B49" s="6" t="s">
        <v>3</v>
      </c>
      <c r="C49" s="8">
        <f xml:space="preserve"> D29 / C29</f>
        <v>161.21494679229653</v>
      </c>
      <c r="D49" s="8">
        <f xml:space="preserve"> E29 / C29</f>
        <v>209.57943082998548</v>
      </c>
      <c r="E49" s="8">
        <f xml:space="preserve"> F29 / C29</f>
        <v>3127.5699677705525</v>
      </c>
      <c r="F49" s="8">
        <f t="shared" ref="F49:F52" si="15" xml:space="preserve"> G29 / C29</f>
        <v>3498.3643453928348</v>
      </c>
      <c r="G49" s="8">
        <f xml:space="preserve"> I29 / H29</f>
        <v>27.981199021986207</v>
      </c>
      <c r="H49" s="8">
        <f xml:space="preserve"> J29 / H29</f>
        <v>195.86839315390347</v>
      </c>
      <c r="I49" s="8">
        <f xml:space="preserve"> K29 / H29</f>
        <v>237.84019168688278</v>
      </c>
      <c r="J49" s="8">
        <f t="shared" ref="J49:J52" si="16" xml:space="preserve"> L29 / H29</f>
        <v>461.68978386277246</v>
      </c>
    </row>
    <row r="50" spans="1:10">
      <c r="B50" s="6" t="s">
        <v>4</v>
      </c>
      <c r="C50" s="8">
        <f xml:space="preserve"> D30 / C30</f>
        <v>107.97702837311026</v>
      </c>
      <c r="D50" s="8">
        <f xml:space="preserve"> E30 / C30</f>
        <v>269.94257093277565</v>
      </c>
      <c r="E50" s="8">
        <f xml:space="preserve"> F30 / C30</f>
        <v>3239.3108511933078</v>
      </c>
      <c r="F50" s="8">
        <f t="shared" si="15"/>
        <v>3617.2304504991935</v>
      </c>
      <c r="G50" s="8">
        <f xml:space="preserve"> I30 / H30</f>
        <v>40.058165457698713</v>
      </c>
      <c r="H50" s="8">
        <f xml:space="preserve"> J30 / H30</f>
        <v>210.30536865291825</v>
      </c>
      <c r="I50" s="8">
        <f xml:space="preserve"> K30 / H30</f>
        <v>325.47259434380203</v>
      </c>
      <c r="J50" s="8">
        <f t="shared" si="16"/>
        <v>575.83612845441894</v>
      </c>
    </row>
    <row r="51" spans="1:10">
      <c r="B51" s="6" t="s">
        <v>5</v>
      </c>
      <c r="C51" s="8">
        <f xml:space="preserve"> D31 / C31</f>
        <v>290.59594894136188</v>
      </c>
      <c r="D51" s="8">
        <f xml:space="preserve"> E31 / C31</f>
        <v>174.35756936481712</v>
      </c>
      <c r="E51" s="8">
        <f xml:space="preserve"> F31 / C31</f>
        <v>2935.0190843077553</v>
      </c>
      <c r="F51" s="8">
        <f t="shared" si="15"/>
        <v>3399.9726026139342</v>
      </c>
      <c r="G51" s="8">
        <f xml:space="preserve"> I31 / H31</f>
        <v>61.085699658016289</v>
      </c>
      <c r="H51" s="8">
        <f xml:space="preserve"> J31 / H31</f>
        <v>162.89519908804346</v>
      </c>
      <c r="I51" s="8">
        <f xml:space="preserve"> K31 / H31</f>
        <v>244.34279863206515</v>
      </c>
      <c r="J51" s="8">
        <f t="shared" si="16"/>
        <v>468.3236973781249</v>
      </c>
    </row>
    <row r="52" spans="1:10">
      <c r="B52" s="6" t="s">
        <v>6</v>
      </c>
      <c r="C52" s="8">
        <f xml:space="preserve"> D32 / C32</f>
        <v>137.58301587198943</v>
      </c>
      <c r="D52" s="8">
        <f xml:space="preserve"> E32 / C32</f>
        <v>391.58242978950841</v>
      </c>
      <c r="E52" s="8">
        <f xml:space="preserve"> F32 / C32</f>
        <v>2762.243626353019</v>
      </c>
      <c r="F52" s="8">
        <f t="shared" si="15"/>
        <v>3291.4090720145168</v>
      </c>
      <c r="G52" s="8">
        <f xml:space="preserve"> I32 / H32</f>
        <v>27.442997789102908</v>
      </c>
      <c r="H52" s="8">
        <f xml:space="preserve"> J32 / H32</f>
        <v>185.24023507644463</v>
      </c>
      <c r="I52" s="8">
        <f xml:space="preserve"> K32 / H32</f>
        <v>216.11360758918539</v>
      </c>
      <c r="J52" s="8">
        <f t="shared" si="16"/>
        <v>428.79684045473294</v>
      </c>
    </row>
    <row r="53" spans="1:10">
      <c r="B53" s="1" t="s">
        <v>11</v>
      </c>
      <c r="C53" s="8">
        <f xml:space="preserve"> AVERAGE(C48:C52)</f>
        <v>179.20081780018884</v>
      </c>
      <c r="D53" s="8">
        <f t="shared" ref="D53:J53" si="17" xml:space="preserve"> AVERAGE(D48:D52)</f>
        <v>228.95571508563594</v>
      </c>
      <c r="E53" s="8">
        <f t="shared" si="17"/>
        <v>2945.8276558011262</v>
      </c>
      <c r="F53" s="8">
        <f t="shared" si="17"/>
        <v>3353.9841886869508</v>
      </c>
      <c r="G53" s="8">
        <f t="shared" si="17"/>
        <v>40.322485913433965</v>
      </c>
      <c r="H53" s="8">
        <f t="shared" si="17"/>
        <v>177.88845977848135</v>
      </c>
      <c r="I53" s="8">
        <f t="shared" si="17"/>
        <v>247.22424222558897</v>
      </c>
      <c r="J53" s="8">
        <f t="shared" si="17"/>
        <v>465.43518791750432</v>
      </c>
    </row>
    <row r="55" spans="1:10">
      <c r="A55" s="2" t="s">
        <v>22</v>
      </c>
    </row>
    <row r="56" spans="1:10">
      <c r="C56" s="12" t="s">
        <v>12</v>
      </c>
      <c r="D56" s="12"/>
      <c r="E56" s="12"/>
      <c r="F56" s="12" t="s">
        <v>13</v>
      </c>
      <c r="G56" s="12"/>
      <c r="H56" s="12"/>
    </row>
    <row r="57" spans="1:10" s="2" customFormat="1">
      <c r="A57" s="2" t="s">
        <v>0</v>
      </c>
      <c r="B57" s="2" t="s">
        <v>19</v>
      </c>
      <c r="C57" s="2" t="s">
        <v>11</v>
      </c>
      <c r="D57" s="2" t="s">
        <v>18</v>
      </c>
      <c r="E57" s="2" t="s">
        <v>17</v>
      </c>
      <c r="F57" s="2" t="s">
        <v>16</v>
      </c>
      <c r="G57" s="2" t="s">
        <v>18</v>
      </c>
      <c r="H57" s="2" t="s">
        <v>17</v>
      </c>
    </row>
    <row r="58" spans="1:10">
      <c r="A58" s="1" t="s">
        <v>30</v>
      </c>
      <c r="B58" s="1" t="s">
        <v>20</v>
      </c>
      <c r="C58" s="8">
        <f xml:space="preserve"> AVERAGE(F37:F41)</f>
        <v>2135.6362672169007</v>
      </c>
      <c r="D58" s="8">
        <f xml:space="preserve"> STDEV(F37:F41)</f>
        <v>265.77918412844036</v>
      </c>
      <c r="E58" s="8"/>
      <c r="F58" s="8">
        <f xml:space="preserve"> AVERAGE(J37:J41)</f>
        <v>64.430513175554864</v>
      </c>
      <c r="G58" s="8">
        <f xml:space="preserve"> STDEV(J37:J41)</f>
        <v>16.582107609398861</v>
      </c>
      <c r="H58" s="8"/>
    </row>
    <row r="59" spans="1:10">
      <c r="A59" s="11" t="s">
        <v>31</v>
      </c>
      <c r="B59" s="1" t="s">
        <v>21</v>
      </c>
      <c r="C59" s="8">
        <f xml:space="preserve"> AVERAGE(F43:F46)</f>
        <v>169.26711925975951</v>
      </c>
      <c r="D59" s="8">
        <f xml:space="preserve"> STDEV(F43:F46)</f>
        <v>118.60543487923752</v>
      </c>
      <c r="E59" s="9">
        <f xml:space="preserve"> TTEST(F37:F41,F43:F46,2,2)</f>
        <v>2.7216138554244134E-6</v>
      </c>
      <c r="F59" s="8">
        <f xml:space="preserve"> AVERAGE(J43:J46)</f>
        <v>1.4735482035782288</v>
      </c>
      <c r="G59" s="8">
        <f xml:space="preserve"> STDEV(J43:J46)</f>
        <v>2.9470964071564576</v>
      </c>
      <c r="H59" s="9">
        <f xml:space="preserve"> TTEST(J37:J41,J43:J46,2,2)</f>
        <v>1.4942106328429242E-4</v>
      </c>
    </row>
    <row r="60" spans="1:10">
      <c r="A60" s="11" t="s">
        <v>32</v>
      </c>
      <c r="B60" s="1" t="s">
        <v>20</v>
      </c>
      <c r="C60" s="8">
        <f xml:space="preserve"> AVERAGE(F48:F52)</f>
        <v>3353.9841886869508</v>
      </c>
      <c r="D60" s="8">
        <f xml:space="preserve"> STDEV(F48:F52)</f>
        <v>249.54301370815713</v>
      </c>
      <c r="E60" s="9">
        <f xml:space="preserve"> TTEST(F37:F41,F48:F52,2,2)</f>
        <v>7.1094785205584425E-5</v>
      </c>
      <c r="F60" s="8">
        <f xml:space="preserve"> AVERAGE(J48:J52)</f>
        <v>465.43518791750432</v>
      </c>
      <c r="G60" s="8">
        <f xml:space="preserve"> STDEV(J48:J52)</f>
        <v>68.681053765825226</v>
      </c>
      <c r="H60" s="9">
        <f xml:space="preserve"> TTEST(J37:J41,J48:J52,2,2)</f>
        <v>1.3977759368311868E-6</v>
      </c>
    </row>
  </sheetData>
  <mergeCells count="8">
    <mergeCell ref="B4:E4"/>
    <mergeCell ref="F4:I4"/>
    <mergeCell ref="C56:E56"/>
    <mergeCell ref="F56:H56"/>
    <mergeCell ref="C17:G17"/>
    <mergeCell ref="H17:L17"/>
    <mergeCell ref="C35:F35"/>
    <mergeCell ref="G35:J3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Irving Wang</dc:creator>
  <cp:lastModifiedBy>Irving Wang</cp:lastModifiedBy>
  <dcterms:created xsi:type="dcterms:W3CDTF">2016-04-26T07:46:34Z</dcterms:created>
  <dcterms:modified xsi:type="dcterms:W3CDTF">2016-09-01T20:01:14Z</dcterms:modified>
</cp:coreProperties>
</file>