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-7740" yWindow="-23220" windowWidth="25040" windowHeight="15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1" i="1" l="1"/>
  <c r="N50" i="1"/>
  <c r="J51" i="1"/>
  <c r="J50" i="1"/>
  <c r="J49" i="1"/>
  <c r="M51" i="1"/>
  <c r="M50" i="1"/>
  <c r="M49" i="1"/>
  <c r="L51" i="1"/>
  <c r="L50" i="1"/>
  <c r="L49" i="1"/>
  <c r="K51" i="1"/>
  <c r="K50" i="1"/>
  <c r="I51" i="1"/>
  <c r="I50" i="1"/>
  <c r="I49" i="1"/>
  <c r="H51" i="1"/>
  <c r="H50" i="1"/>
  <c r="G51" i="1"/>
  <c r="G50" i="1"/>
  <c r="G49" i="1"/>
  <c r="F51" i="1"/>
  <c r="F50" i="1"/>
  <c r="F49" i="1"/>
  <c r="E51" i="1"/>
  <c r="E50" i="1"/>
  <c r="D51" i="1"/>
  <c r="D50" i="1"/>
  <c r="D49" i="1"/>
  <c r="C51" i="1"/>
  <c r="C50" i="1"/>
  <c r="C49" i="1"/>
  <c r="C28" i="1"/>
  <c r="D28" i="1"/>
  <c r="E28" i="1"/>
  <c r="G7" i="1"/>
  <c r="F28" i="1"/>
  <c r="H7" i="1"/>
  <c r="G28" i="1"/>
  <c r="H28" i="1"/>
  <c r="I28" i="1"/>
  <c r="J28" i="1"/>
  <c r="M7" i="1"/>
  <c r="K28" i="1"/>
  <c r="N7" i="1"/>
  <c r="L28" i="1"/>
  <c r="C29" i="1"/>
  <c r="D29" i="1"/>
  <c r="E29" i="1"/>
  <c r="G8" i="1"/>
  <c r="F29" i="1"/>
  <c r="H8" i="1"/>
  <c r="G29" i="1"/>
  <c r="H29" i="1"/>
  <c r="I29" i="1"/>
  <c r="J29" i="1"/>
  <c r="M8" i="1"/>
  <c r="K29" i="1"/>
  <c r="N8" i="1"/>
  <c r="L29" i="1"/>
  <c r="C30" i="1"/>
  <c r="D30" i="1"/>
  <c r="E30" i="1"/>
  <c r="G9" i="1"/>
  <c r="F30" i="1"/>
  <c r="H9" i="1"/>
  <c r="G30" i="1"/>
  <c r="H30" i="1"/>
  <c r="I30" i="1"/>
  <c r="J30" i="1"/>
  <c r="M9" i="1"/>
  <c r="K30" i="1"/>
  <c r="N9" i="1"/>
  <c r="L30" i="1"/>
  <c r="C31" i="1"/>
  <c r="D31" i="1"/>
  <c r="E31" i="1"/>
  <c r="G10" i="1"/>
  <c r="F31" i="1"/>
  <c r="H10" i="1"/>
  <c r="G31" i="1"/>
  <c r="H31" i="1"/>
  <c r="I31" i="1"/>
  <c r="J31" i="1"/>
  <c r="M10" i="1"/>
  <c r="K31" i="1"/>
  <c r="N10" i="1"/>
  <c r="L31" i="1"/>
  <c r="C32" i="1"/>
  <c r="D32" i="1"/>
  <c r="E32" i="1"/>
  <c r="G11" i="1"/>
  <c r="F32" i="1"/>
  <c r="H11" i="1"/>
  <c r="G32" i="1"/>
  <c r="H32" i="1"/>
  <c r="I32" i="1"/>
  <c r="J32" i="1"/>
  <c r="M11" i="1"/>
  <c r="K32" i="1"/>
  <c r="N11" i="1"/>
  <c r="L32" i="1"/>
  <c r="C33" i="1"/>
  <c r="D33" i="1"/>
  <c r="E33" i="1"/>
  <c r="G12" i="1"/>
  <c r="F33" i="1"/>
  <c r="H12" i="1"/>
  <c r="G33" i="1"/>
  <c r="H33" i="1"/>
  <c r="I33" i="1"/>
  <c r="J33" i="1"/>
  <c r="M12" i="1"/>
  <c r="K33" i="1"/>
  <c r="N12" i="1"/>
  <c r="L33" i="1"/>
  <c r="C34" i="1"/>
  <c r="D34" i="1"/>
  <c r="E34" i="1"/>
  <c r="G13" i="1"/>
  <c r="F34" i="1"/>
  <c r="H13" i="1"/>
  <c r="G34" i="1"/>
  <c r="H34" i="1"/>
  <c r="I34" i="1"/>
  <c r="J34" i="1"/>
  <c r="M13" i="1"/>
  <c r="K34" i="1"/>
  <c r="N13" i="1"/>
  <c r="L34" i="1"/>
  <c r="C35" i="1"/>
  <c r="D35" i="1"/>
  <c r="E35" i="1"/>
  <c r="G14" i="1"/>
  <c r="F35" i="1"/>
  <c r="H14" i="1"/>
  <c r="G35" i="1"/>
  <c r="H35" i="1"/>
  <c r="I35" i="1"/>
  <c r="J35" i="1"/>
  <c r="M14" i="1"/>
  <c r="K35" i="1"/>
  <c r="N14" i="1"/>
  <c r="L35" i="1"/>
  <c r="C36" i="1"/>
  <c r="D36" i="1"/>
  <c r="E36" i="1"/>
  <c r="G15" i="1"/>
  <c r="F36" i="1"/>
  <c r="H15" i="1"/>
  <c r="G36" i="1"/>
  <c r="H36" i="1"/>
  <c r="I36" i="1"/>
  <c r="J36" i="1"/>
  <c r="M15" i="1"/>
  <c r="K36" i="1"/>
  <c r="N15" i="1"/>
  <c r="L36" i="1"/>
  <c r="C37" i="1"/>
  <c r="D37" i="1"/>
  <c r="E37" i="1"/>
  <c r="G16" i="1"/>
  <c r="F37" i="1"/>
  <c r="H16" i="1"/>
  <c r="G37" i="1"/>
  <c r="H37" i="1"/>
  <c r="I37" i="1"/>
  <c r="J37" i="1"/>
  <c r="M16" i="1"/>
  <c r="K37" i="1"/>
  <c r="N16" i="1"/>
  <c r="L37" i="1"/>
  <c r="C38" i="1"/>
  <c r="D38" i="1"/>
  <c r="E38" i="1"/>
  <c r="G17" i="1"/>
  <c r="F38" i="1"/>
  <c r="H17" i="1"/>
  <c r="G38" i="1"/>
  <c r="H38" i="1"/>
  <c r="I38" i="1"/>
  <c r="J38" i="1"/>
  <c r="M17" i="1"/>
  <c r="K38" i="1"/>
  <c r="N17" i="1"/>
  <c r="L38" i="1"/>
  <c r="C39" i="1"/>
  <c r="D39" i="1"/>
  <c r="E39" i="1"/>
  <c r="G18" i="1"/>
  <c r="F39" i="1"/>
  <c r="H18" i="1"/>
  <c r="G39" i="1"/>
  <c r="H39" i="1"/>
  <c r="I39" i="1"/>
  <c r="J39" i="1"/>
  <c r="M18" i="1"/>
  <c r="K39" i="1"/>
  <c r="N18" i="1"/>
  <c r="L39" i="1"/>
  <c r="C40" i="1"/>
  <c r="D40" i="1"/>
  <c r="E40" i="1"/>
  <c r="G19" i="1"/>
  <c r="F40" i="1"/>
  <c r="H19" i="1"/>
  <c r="G40" i="1"/>
  <c r="H40" i="1"/>
  <c r="I40" i="1"/>
  <c r="J40" i="1"/>
  <c r="M19" i="1"/>
  <c r="K40" i="1"/>
  <c r="N19" i="1"/>
  <c r="L40" i="1"/>
  <c r="C41" i="1"/>
  <c r="D41" i="1"/>
  <c r="E41" i="1"/>
  <c r="G20" i="1"/>
  <c r="F41" i="1"/>
  <c r="H20" i="1"/>
  <c r="G41" i="1"/>
  <c r="H41" i="1"/>
  <c r="I41" i="1"/>
  <c r="J41" i="1"/>
  <c r="M20" i="1"/>
  <c r="K41" i="1"/>
  <c r="N20" i="1"/>
  <c r="L41" i="1"/>
  <c r="C42" i="1"/>
  <c r="D42" i="1"/>
  <c r="E42" i="1"/>
  <c r="G21" i="1"/>
  <c r="F42" i="1"/>
  <c r="H21" i="1"/>
  <c r="G42" i="1"/>
  <c r="H42" i="1"/>
  <c r="I42" i="1"/>
  <c r="J42" i="1"/>
  <c r="M21" i="1"/>
  <c r="K42" i="1"/>
  <c r="N21" i="1"/>
  <c r="L42" i="1"/>
  <c r="C43" i="1"/>
  <c r="D43" i="1"/>
  <c r="E43" i="1"/>
  <c r="G22" i="1"/>
  <c r="F43" i="1"/>
  <c r="H22" i="1"/>
  <c r="G43" i="1"/>
  <c r="H43" i="1"/>
  <c r="I43" i="1"/>
  <c r="J43" i="1"/>
  <c r="M22" i="1"/>
  <c r="K43" i="1"/>
  <c r="N22" i="1"/>
  <c r="L43" i="1"/>
  <c r="M6" i="1"/>
  <c r="N6" i="1"/>
  <c r="L27" i="1"/>
  <c r="K27" i="1"/>
  <c r="J27" i="1"/>
  <c r="I27" i="1"/>
  <c r="H27" i="1"/>
  <c r="G6" i="1"/>
  <c r="H6" i="1"/>
  <c r="G27" i="1"/>
  <c r="F27" i="1"/>
  <c r="E27" i="1"/>
  <c r="D27" i="1"/>
  <c r="C27" i="1"/>
</calcChain>
</file>

<file path=xl/sharedStrings.xml><?xml version="1.0" encoding="utf-8"?>
<sst xmlns="http://schemas.openxmlformats.org/spreadsheetml/2006/main" count="100" uniqueCount="30">
  <si>
    <t>Condition</t>
  </si>
  <si>
    <t>Animal</t>
  </si>
  <si>
    <t>01</t>
  </si>
  <si>
    <t>02</t>
  </si>
  <si>
    <t>03</t>
  </si>
  <si>
    <t>04</t>
  </si>
  <si>
    <t>05</t>
  </si>
  <si>
    <t>Area</t>
  </si>
  <si>
    <t>Average</t>
  </si>
  <si>
    <t>Inside Neuropil</t>
  </si>
  <si>
    <t>Outside Neuropil</t>
  </si>
  <si>
    <t>Raw Cell Counts</t>
  </si>
  <si>
    <t>Cell Density (cells per square millimeter)</t>
  </si>
  <si>
    <t>Total</t>
  </si>
  <si>
    <t>t test</t>
  </si>
  <si>
    <t>Std. Dev.</t>
  </si>
  <si>
    <t>n</t>
  </si>
  <si>
    <t>5</t>
  </si>
  <si>
    <t>Overall Density</t>
  </si>
  <si>
    <t>06</t>
  </si>
  <si>
    <r>
      <rPr>
        <b/>
        <i/>
        <sz val="12"/>
        <color theme="1"/>
        <rFont val="Arial"/>
      </rPr>
      <t>if-1 / cali</t>
    </r>
    <r>
      <rPr>
        <b/>
        <sz val="12"/>
        <color theme="1"/>
        <rFont val="Arial"/>
      </rPr>
      <t xml:space="preserve"> only</t>
    </r>
  </si>
  <si>
    <t>6</t>
  </si>
  <si>
    <r>
      <rPr>
        <b/>
        <i/>
        <sz val="12"/>
        <color theme="1"/>
        <rFont val="Arial"/>
      </rPr>
      <t>if-1</t>
    </r>
    <r>
      <rPr>
        <b/>
        <sz val="12"/>
        <color theme="1"/>
        <rFont val="Arial"/>
      </rPr>
      <t xml:space="preserve"> / </t>
    </r>
    <r>
      <rPr>
        <b/>
        <i/>
        <sz val="12"/>
        <color theme="1"/>
        <rFont val="Arial"/>
      </rPr>
      <t>cali / gat</t>
    </r>
  </si>
  <si>
    <r>
      <t xml:space="preserve">Total </t>
    </r>
    <r>
      <rPr>
        <b/>
        <i/>
        <sz val="12"/>
        <color theme="1"/>
        <rFont val="Arial"/>
      </rPr>
      <t>gat</t>
    </r>
  </si>
  <si>
    <r>
      <rPr>
        <b/>
        <i/>
        <sz val="12"/>
        <color theme="1"/>
        <rFont val="Arial"/>
      </rPr>
      <t>gat</t>
    </r>
    <r>
      <rPr>
        <b/>
        <sz val="12"/>
        <color theme="1"/>
        <rFont val="Arial"/>
      </rPr>
      <t xml:space="preserve"> only</t>
    </r>
  </si>
  <si>
    <r>
      <t>Total</t>
    </r>
    <r>
      <rPr>
        <b/>
        <i/>
        <sz val="12"/>
        <color theme="1"/>
        <rFont val="Arial"/>
      </rPr>
      <t xml:space="preserve"> if-1 / cali / gat</t>
    </r>
  </si>
  <si>
    <t>control RNAi</t>
  </si>
  <si>
    <r>
      <t>hh</t>
    </r>
    <r>
      <rPr>
        <sz val="12"/>
        <color theme="1"/>
        <rFont val="Arial"/>
      </rPr>
      <t xml:space="preserve"> RNAi</t>
    </r>
  </si>
  <si>
    <r>
      <t>ptc</t>
    </r>
    <r>
      <rPr>
        <sz val="12"/>
        <color theme="1"/>
        <rFont val="Arial"/>
      </rPr>
      <t xml:space="preserve"> RNAi</t>
    </r>
  </si>
  <si>
    <r>
      <t xml:space="preserve">Figure 5 - source data 1. Cell counts for co-expression of </t>
    </r>
    <r>
      <rPr>
        <b/>
        <i/>
        <sz val="14"/>
        <color theme="1"/>
        <rFont val="Arial"/>
      </rPr>
      <t>if-1</t>
    </r>
    <r>
      <rPr>
        <b/>
        <sz val="14"/>
        <color theme="1"/>
        <rFont val="Arial"/>
      </rPr>
      <t>/</t>
    </r>
    <r>
      <rPr>
        <b/>
        <i/>
        <sz val="14"/>
        <color theme="1"/>
        <rFont val="Arial"/>
      </rPr>
      <t>cali</t>
    </r>
    <r>
      <rPr>
        <b/>
        <sz val="14"/>
        <color theme="1"/>
        <rFont val="Arial"/>
      </rPr>
      <t xml:space="preserve"> and </t>
    </r>
    <r>
      <rPr>
        <b/>
        <i/>
        <sz val="14"/>
        <color theme="1"/>
        <rFont val="Arial"/>
      </rPr>
      <t>gat</t>
    </r>
    <r>
      <rPr>
        <b/>
        <sz val="14"/>
        <color theme="1"/>
        <rFont val="Arial"/>
      </rPr>
      <t xml:space="preserve"> following Hh pathway perturbation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</si>
</sst>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Arial"/>
    </font>
    <font>
      <b/>
      <i/>
      <sz val="12"/>
      <color theme="1"/>
      <name val="Arial"/>
    </font>
    <font>
      <b/>
      <sz val="14"/>
      <color theme="1"/>
      <name val="Arial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workbookViewId="0">
      <selection activeCell="D31" sqref="D31"/>
    </sheetView>
  </sheetViews>
  <sheetFormatPr baseColWidth="10" defaultRowHeight="15" x14ac:dyDescent="0"/>
  <cols>
    <col min="1" max="14" width="15.83203125" style="1" customWidth="1"/>
    <col min="15" max="16384" width="10.83203125" style="1"/>
  </cols>
  <sheetData>
    <row r="1" spans="1:14" ht="17">
      <c r="A1" s="3" t="s">
        <v>29</v>
      </c>
    </row>
    <row r="3" spans="1:14">
      <c r="A3" s="2" t="s">
        <v>11</v>
      </c>
    </row>
    <row r="4" spans="1:14">
      <c r="C4" s="10" t="s">
        <v>9</v>
      </c>
      <c r="D4" s="10"/>
      <c r="E4" s="10"/>
      <c r="F4" s="10"/>
      <c r="G4" s="10"/>
      <c r="H4" s="10"/>
      <c r="I4" s="10" t="s">
        <v>10</v>
      </c>
      <c r="J4" s="10"/>
      <c r="K4" s="10"/>
      <c r="L4" s="10"/>
      <c r="M4" s="10"/>
      <c r="N4" s="10"/>
    </row>
    <row r="5" spans="1:14" s="2" customFormat="1">
      <c r="A5" s="2" t="s">
        <v>0</v>
      </c>
      <c r="B5" s="2" t="s">
        <v>1</v>
      </c>
      <c r="C5" s="2" t="s">
        <v>7</v>
      </c>
      <c r="D5" s="2" t="s">
        <v>24</v>
      </c>
      <c r="E5" s="2" t="s">
        <v>20</v>
      </c>
      <c r="F5" s="2" t="s">
        <v>22</v>
      </c>
      <c r="G5" s="2" t="s">
        <v>23</v>
      </c>
      <c r="H5" s="2" t="s">
        <v>13</v>
      </c>
      <c r="I5" s="2" t="s">
        <v>7</v>
      </c>
      <c r="J5" s="2" t="s">
        <v>24</v>
      </c>
      <c r="K5" s="2" t="s">
        <v>20</v>
      </c>
      <c r="L5" s="2" t="s">
        <v>22</v>
      </c>
      <c r="M5" s="2" t="s">
        <v>23</v>
      </c>
      <c r="N5" s="2" t="s">
        <v>13</v>
      </c>
    </row>
    <row r="6" spans="1:14">
      <c r="A6" s="1" t="s">
        <v>26</v>
      </c>
      <c r="B6" s="1" t="s">
        <v>2</v>
      </c>
      <c r="C6" s="4">
        <v>5.3770988999999998E-2</v>
      </c>
      <c r="D6" s="5">
        <v>5</v>
      </c>
      <c r="E6" s="5">
        <v>8</v>
      </c>
      <c r="F6" s="6">
        <v>115</v>
      </c>
      <c r="G6" s="5">
        <f xml:space="preserve"> D6 + F6</f>
        <v>120</v>
      </c>
      <c r="H6" s="5">
        <f xml:space="preserve"> G6 + E6</f>
        <v>128</v>
      </c>
      <c r="I6" s="4">
        <v>0.108617953</v>
      </c>
      <c r="J6" s="5">
        <v>11</v>
      </c>
      <c r="K6" s="5">
        <v>0</v>
      </c>
      <c r="L6" s="5">
        <v>2</v>
      </c>
      <c r="M6" s="5">
        <f xml:space="preserve"> L6 + J6</f>
        <v>13</v>
      </c>
      <c r="N6" s="5">
        <f xml:space="preserve"> M6 + K6</f>
        <v>13</v>
      </c>
    </row>
    <row r="7" spans="1:14">
      <c r="B7" s="1" t="s">
        <v>3</v>
      </c>
      <c r="C7" s="4">
        <v>7.1030360000000001E-2</v>
      </c>
      <c r="D7" s="5">
        <v>6</v>
      </c>
      <c r="E7" s="5">
        <v>1</v>
      </c>
      <c r="F7" s="5">
        <v>103</v>
      </c>
      <c r="G7" s="5">
        <f t="shared" ref="G7:G22" si="0" xml:space="preserve"> D7 + F7</f>
        <v>109</v>
      </c>
      <c r="H7" s="5">
        <f t="shared" ref="H7:H22" si="1" xml:space="preserve"> G7 + E7</f>
        <v>110</v>
      </c>
      <c r="I7" s="4">
        <v>0.15530072</v>
      </c>
      <c r="J7" s="5">
        <v>18</v>
      </c>
      <c r="K7" s="5">
        <v>1</v>
      </c>
      <c r="L7" s="5">
        <v>2</v>
      </c>
      <c r="M7" s="5">
        <f t="shared" ref="M7:N7" si="2" xml:space="preserve"> L7 + J7</f>
        <v>20</v>
      </c>
      <c r="N7" s="5">
        <f t="shared" si="2"/>
        <v>21</v>
      </c>
    </row>
    <row r="8" spans="1:14">
      <c r="B8" s="1" t="s">
        <v>4</v>
      </c>
      <c r="C8" s="4">
        <v>5.6871892E-2</v>
      </c>
      <c r="D8" s="5">
        <v>13</v>
      </c>
      <c r="E8" s="5">
        <v>5</v>
      </c>
      <c r="F8" s="5">
        <v>91</v>
      </c>
      <c r="G8" s="5">
        <f t="shared" si="0"/>
        <v>104</v>
      </c>
      <c r="H8" s="5">
        <f t="shared" si="1"/>
        <v>109</v>
      </c>
      <c r="I8" s="4">
        <v>0.125293022</v>
      </c>
      <c r="J8" s="5">
        <v>14</v>
      </c>
      <c r="K8" s="5">
        <v>0</v>
      </c>
      <c r="L8" s="5">
        <v>1</v>
      </c>
      <c r="M8" s="5">
        <f t="shared" ref="M8:N8" si="3" xml:space="preserve"> L8 + J8</f>
        <v>15</v>
      </c>
      <c r="N8" s="5">
        <f t="shared" si="3"/>
        <v>15</v>
      </c>
    </row>
    <row r="9" spans="1:14">
      <c r="B9" s="1" t="s">
        <v>5</v>
      </c>
      <c r="C9" s="4">
        <v>6.4386127000000001E-2</v>
      </c>
      <c r="D9" s="5">
        <v>9</v>
      </c>
      <c r="E9" s="5">
        <v>5</v>
      </c>
      <c r="F9" s="5">
        <v>81</v>
      </c>
      <c r="G9" s="5">
        <f t="shared" si="0"/>
        <v>90</v>
      </c>
      <c r="H9" s="5">
        <f t="shared" si="1"/>
        <v>95</v>
      </c>
      <c r="I9" s="4">
        <v>0.12286162399999999</v>
      </c>
      <c r="J9" s="5">
        <v>18</v>
      </c>
      <c r="K9" s="5">
        <v>0</v>
      </c>
      <c r="L9" s="5">
        <v>2</v>
      </c>
      <c r="M9" s="5">
        <f t="shared" ref="M9:N9" si="4" xml:space="preserve"> L9 + J9</f>
        <v>20</v>
      </c>
      <c r="N9" s="5">
        <f t="shared" si="4"/>
        <v>20</v>
      </c>
    </row>
    <row r="10" spans="1:14">
      <c r="B10" s="1" t="s">
        <v>6</v>
      </c>
      <c r="C10" s="4">
        <v>5.8378569000000005E-2</v>
      </c>
      <c r="D10" s="5">
        <v>5</v>
      </c>
      <c r="E10" s="5">
        <v>7</v>
      </c>
      <c r="F10" s="5">
        <v>90</v>
      </c>
      <c r="G10" s="5">
        <f t="shared" si="0"/>
        <v>95</v>
      </c>
      <c r="H10" s="5">
        <f t="shared" si="1"/>
        <v>102</v>
      </c>
      <c r="I10" s="4">
        <v>0.12495025800000001</v>
      </c>
      <c r="J10" s="5">
        <v>15</v>
      </c>
      <c r="K10" s="5">
        <v>0</v>
      </c>
      <c r="L10" s="5">
        <v>0</v>
      </c>
      <c r="M10" s="5">
        <f t="shared" ref="M10:N10" si="5" xml:space="preserve"> L10 + J10</f>
        <v>15</v>
      </c>
      <c r="N10" s="5">
        <f t="shared" si="5"/>
        <v>15</v>
      </c>
    </row>
    <row r="11" spans="1:14">
      <c r="B11" s="1" t="s">
        <v>19</v>
      </c>
      <c r="C11" s="4">
        <v>4.3948078000000002E-2</v>
      </c>
      <c r="D11" s="5">
        <v>9</v>
      </c>
      <c r="E11" s="5">
        <v>1</v>
      </c>
      <c r="F11" s="5">
        <v>61</v>
      </c>
      <c r="G11" s="5">
        <f t="shared" si="0"/>
        <v>70</v>
      </c>
      <c r="H11" s="5">
        <f t="shared" si="1"/>
        <v>71</v>
      </c>
      <c r="I11" s="4">
        <v>8.1594297999999996E-2</v>
      </c>
      <c r="J11" s="5">
        <v>13</v>
      </c>
      <c r="K11" s="5">
        <v>0</v>
      </c>
      <c r="L11" s="5">
        <v>2</v>
      </c>
      <c r="M11" s="5">
        <f t="shared" ref="M11:N11" si="6" xml:space="preserve"> L11 + J11</f>
        <v>15</v>
      </c>
      <c r="N11" s="5">
        <f t="shared" si="6"/>
        <v>15</v>
      </c>
    </row>
    <row r="12" spans="1:14">
      <c r="A12" s="9" t="s">
        <v>27</v>
      </c>
      <c r="B12" s="1" t="s">
        <v>2</v>
      </c>
      <c r="C12" s="4">
        <v>5.9769557999999993E-2</v>
      </c>
      <c r="D12" s="5">
        <v>94</v>
      </c>
      <c r="E12" s="5">
        <v>0</v>
      </c>
      <c r="F12" s="5">
        <v>2</v>
      </c>
      <c r="G12" s="5">
        <f t="shared" si="0"/>
        <v>96</v>
      </c>
      <c r="H12" s="5">
        <f t="shared" si="1"/>
        <v>96</v>
      </c>
      <c r="I12" s="4">
        <v>0.12501083800000001</v>
      </c>
      <c r="J12" s="5">
        <v>16</v>
      </c>
      <c r="K12" s="5">
        <v>0</v>
      </c>
      <c r="L12" s="5">
        <v>0</v>
      </c>
      <c r="M12" s="5">
        <f t="shared" ref="M12:N12" si="7" xml:space="preserve"> L12 + J12</f>
        <v>16</v>
      </c>
      <c r="N12" s="5">
        <f t="shared" si="7"/>
        <v>16</v>
      </c>
    </row>
    <row r="13" spans="1:14">
      <c r="B13" s="1" t="s">
        <v>3</v>
      </c>
      <c r="C13" s="4">
        <v>6.3073695999999999E-2</v>
      </c>
      <c r="D13" s="5">
        <v>80</v>
      </c>
      <c r="E13" s="5">
        <v>0</v>
      </c>
      <c r="F13" s="5">
        <v>5</v>
      </c>
      <c r="G13" s="5">
        <f t="shared" si="0"/>
        <v>85</v>
      </c>
      <c r="H13" s="5">
        <f t="shared" si="1"/>
        <v>85</v>
      </c>
      <c r="I13" s="4">
        <v>0.135817877</v>
      </c>
      <c r="J13" s="5">
        <v>20</v>
      </c>
      <c r="K13" s="5">
        <v>1</v>
      </c>
      <c r="L13" s="5">
        <v>2</v>
      </c>
      <c r="M13" s="5">
        <f t="shared" ref="M13:N13" si="8" xml:space="preserve"> L13 + J13</f>
        <v>22</v>
      </c>
      <c r="N13" s="5">
        <f t="shared" si="8"/>
        <v>23</v>
      </c>
    </row>
    <row r="14" spans="1:14">
      <c r="B14" s="1" t="s">
        <v>4</v>
      </c>
      <c r="C14" s="4">
        <v>8.8679785000000011E-2</v>
      </c>
      <c r="D14" s="5">
        <v>139</v>
      </c>
      <c r="E14" s="5">
        <v>1</v>
      </c>
      <c r="F14" s="5">
        <v>17</v>
      </c>
      <c r="G14" s="5">
        <f t="shared" si="0"/>
        <v>156</v>
      </c>
      <c r="H14" s="5">
        <f t="shared" si="1"/>
        <v>157</v>
      </c>
      <c r="I14" s="4">
        <v>0.18812674400000001</v>
      </c>
      <c r="J14" s="5">
        <v>28</v>
      </c>
      <c r="K14" s="5">
        <v>0</v>
      </c>
      <c r="L14" s="5">
        <v>0</v>
      </c>
      <c r="M14" s="5">
        <f t="shared" ref="M14:N14" si="9" xml:space="preserve"> L14 + J14</f>
        <v>28</v>
      </c>
      <c r="N14" s="5">
        <f t="shared" si="9"/>
        <v>28</v>
      </c>
    </row>
    <row r="15" spans="1:14">
      <c r="B15" s="1" t="s">
        <v>5</v>
      </c>
      <c r="C15" s="4">
        <v>6.1286397999999999E-2</v>
      </c>
      <c r="D15" s="5">
        <v>75</v>
      </c>
      <c r="E15" s="5">
        <v>0</v>
      </c>
      <c r="F15" s="5">
        <v>5</v>
      </c>
      <c r="G15" s="5">
        <f t="shared" si="0"/>
        <v>80</v>
      </c>
      <c r="H15" s="5">
        <f t="shared" si="1"/>
        <v>80</v>
      </c>
      <c r="I15" s="4">
        <v>0.14125051400000002</v>
      </c>
      <c r="J15" s="5">
        <v>18</v>
      </c>
      <c r="K15" s="5">
        <v>0</v>
      </c>
      <c r="L15" s="5">
        <v>0</v>
      </c>
      <c r="M15" s="5">
        <f t="shared" ref="M15:N15" si="10" xml:space="preserve"> L15 + J15</f>
        <v>18</v>
      </c>
      <c r="N15" s="5">
        <f t="shared" si="10"/>
        <v>18</v>
      </c>
    </row>
    <row r="16" spans="1:14">
      <c r="B16" s="1" t="s">
        <v>6</v>
      </c>
      <c r="C16" s="4">
        <v>5.0956961999999995E-2</v>
      </c>
      <c r="D16" s="5">
        <v>73</v>
      </c>
      <c r="E16" s="5">
        <v>0</v>
      </c>
      <c r="F16" s="5">
        <v>7</v>
      </c>
      <c r="G16" s="5">
        <f t="shared" si="0"/>
        <v>80</v>
      </c>
      <c r="H16" s="5">
        <f t="shared" si="1"/>
        <v>80</v>
      </c>
      <c r="I16" s="4">
        <v>0.10930113699999999</v>
      </c>
      <c r="J16" s="5">
        <v>11</v>
      </c>
      <c r="K16" s="5">
        <v>0</v>
      </c>
      <c r="L16" s="5">
        <v>1</v>
      </c>
      <c r="M16" s="5">
        <f t="shared" ref="M16:N16" si="11" xml:space="preserve"> L16 + J16</f>
        <v>12</v>
      </c>
      <c r="N16" s="5">
        <f t="shared" si="11"/>
        <v>12</v>
      </c>
    </row>
    <row r="17" spans="1:14">
      <c r="A17" s="9" t="s">
        <v>28</v>
      </c>
      <c r="B17" s="1" t="s">
        <v>2</v>
      </c>
      <c r="C17" s="4">
        <v>9.1245630999999994E-2</v>
      </c>
      <c r="D17" s="5">
        <v>3</v>
      </c>
      <c r="E17" s="5">
        <v>15</v>
      </c>
      <c r="F17" s="5">
        <v>182</v>
      </c>
      <c r="G17" s="5">
        <f t="shared" si="0"/>
        <v>185</v>
      </c>
      <c r="H17" s="5">
        <f t="shared" si="1"/>
        <v>200</v>
      </c>
      <c r="I17" s="4">
        <v>0.24707476300000003</v>
      </c>
      <c r="J17" s="5">
        <v>21</v>
      </c>
      <c r="K17" s="5">
        <v>24</v>
      </c>
      <c r="L17" s="5">
        <v>33</v>
      </c>
      <c r="M17" s="5">
        <f t="shared" ref="M17:N17" si="12" xml:space="preserve"> L17 + J17</f>
        <v>54</v>
      </c>
      <c r="N17" s="5">
        <f t="shared" si="12"/>
        <v>78</v>
      </c>
    </row>
    <row r="18" spans="1:14">
      <c r="B18" s="1" t="s">
        <v>3</v>
      </c>
      <c r="C18" s="4">
        <v>8.2659720000000006E-2</v>
      </c>
      <c r="D18" s="5">
        <v>10</v>
      </c>
      <c r="E18" s="5">
        <v>2</v>
      </c>
      <c r="F18" s="5">
        <v>155</v>
      </c>
      <c r="G18" s="5">
        <f t="shared" si="0"/>
        <v>165</v>
      </c>
      <c r="H18" s="5">
        <f t="shared" si="1"/>
        <v>167</v>
      </c>
      <c r="I18" s="4">
        <v>0.23095780999999999</v>
      </c>
      <c r="J18" s="5">
        <v>27</v>
      </c>
      <c r="K18" s="5">
        <v>9</v>
      </c>
      <c r="L18" s="5">
        <v>29</v>
      </c>
      <c r="M18" s="5">
        <f t="shared" ref="M18:N18" si="13" xml:space="preserve"> L18 + J18</f>
        <v>56</v>
      </c>
      <c r="N18" s="5">
        <f t="shared" si="13"/>
        <v>65</v>
      </c>
    </row>
    <row r="19" spans="1:14">
      <c r="B19" s="1" t="s">
        <v>4</v>
      </c>
      <c r="C19" s="4">
        <v>7.0393294999999995E-2</v>
      </c>
      <c r="D19" s="5">
        <v>4</v>
      </c>
      <c r="E19" s="5">
        <v>16</v>
      </c>
      <c r="F19" s="5">
        <v>112</v>
      </c>
      <c r="G19" s="5">
        <f t="shared" si="0"/>
        <v>116</v>
      </c>
      <c r="H19" s="5">
        <f t="shared" si="1"/>
        <v>132</v>
      </c>
      <c r="I19" s="4">
        <v>0.17110382999999998</v>
      </c>
      <c r="J19" s="5">
        <v>9</v>
      </c>
      <c r="K19" s="5">
        <v>18</v>
      </c>
      <c r="L19" s="5">
        <v>14</v>
      </c>
      <c r="M19" s="5">
        <f t="shared" ref="M19:N19" si="14" xml:space="preserve"> L19 + J19</f>
        <v>23</v>
      </c>
      <c r="N19" s="5">
        <f t="shared" si="14"/>
        <v>41</v>
      </c>
    </row>
    <row r="20" spans="1:14">
      <c r="B20" s="1" t="s">
        <v>5</v>
      </c>
      <c r="C20" s="4">
        <v>8.8172869000000001E-2</v>
      </c>
      <c r="D20" s="5">
        <v>3</v>
      </c>
      <c r="E20" s="5">
        <v>11</v>
      </c>
      <c r="F20" s="5">
        <v>159</v>
      </c>
      <c r="G20" s="5">
        <f t="shared" si="0"/>
        <v>162</v>
      </c>
      <c r="H20" s="5">
        <f t="shared" si="1"/>
        <v>173</v>
      </c>
      <c r="I20" s="4">
        <v>0.210773023</v>
      </c>
      <c r="J20" s="5">
        <v>11</v>
      </c>
      <c r="K20" s="5">
        <v>6</v>
      </c>
      <c r="L20" s="5">
        <v>26</v>
      </c>
      <c r="M20" s="5">
        <f t="shared" ref="M20:N20" si="15" xml:space="preserve"> L20 + J20</f>
        <v>37</v>
      </c>
      <c r="N20" s="5">
        <f t="shared" si="15"/>
        <v>43</v>
      </c>
    </row>
    <row r="21" spans="1:14">
      <c r="B21" s="1" t="s">
        <v>6</v>
      </c>
      <c r="C21" s="4">
        <v>7.6482538000000003E-2</v>
      </c>
      <c r="D21" s="5">
        <v>2</v>
      </c>
      <c r="E21" s="5">
        <v>5</v>
      </c>
      <c r="F21" s="5">
        <v>149</v>
      </c>
      <c r="G21" s="5">
        <f t="shared" si="0"/>
        <v>151</v>
      </c>
      <c r="H21" s="5">
        <f t="shared" si="1"/>
        <v>156</v>
      </c>
      <c r="I21" s="4">
        <v>0.17578996799999999</v>
      </c>
      <c r="J21" s="5">
        <v>9</v>
      </c>
      <c r="K21" s="5">
        <v>9</v>
      </c>
      <c r="L21" s="5">
        <v>23</v>
      </c>
      <c r="M21" s="5">
        <f t="shared" ref="M21:N21" si="16" xml:space="preserve"> L21 + J21</f>
        <v>32</v>
      </c>
      <c r="N21" s="5">
        <f t="shared" si="16"/>
        <v>41</v>
      </c>
    </row>
    <row r="22" spans="1:14">
      <c r="B22" s="1" t="s">
        <v>19</v>
      </c>
      <c r="C22" s="4">
        <v>6.6472807000000009E-2</v>
      </c>
      <c r="D22" s="5">
        <v>2</v>
      </c>
      <c r="E22" s="5">
        <v>10</v>
      </c>
      <c r="F22" s="5">
        <v>88</v>
      </c>
      <c r="G22" s="5">
        <f t="shared" si="0"/>
        <v>90</v>
      </c>
      <c r="H22" s="5">
        <f t="shared" si="1"/>
        <v>100</v>
      </c>
      <c r="I22" s="4">
        <v>0.15072128000000001</v>
      </c>
      <c r="J22" s="5">
        <v>4</v>
      </c>
      <c r="K22" s="5">
        <v>4</v>
      </c>
      <c r="L22" s="5">
        <v>10</v>
      </c>
      <c r="M22" s="5">
        <f t="shared" ref="M22:N22" si="17" xml:space="preserve"> L22 + J22</f>
        <v>14</v>
      </c>
      <c r="N22" s="5">
        <f t="shared" si="17"/>
        <v>18</v>
      </c>
    </row>
    <row r="24" spans="1:14">
      <c r="A24" s="2" t="s">
        <v>12</v>
      </c>
    </row>
    <row r="25" spans="1:14">
      <c r="C25" s="10" t="s">
        <v>9</v>
      </c>
      <c r="D25" s="10"/>
      <c r="E25" s="10"/>
      <c r="F25" s="10"/>
      <c r="G25" s="10"/>
      <c r="H25" s="10" t="s">
        <v>10</v>
      </c>
      <c r="I25" s="10"/>
      <c r="J25" s="10"/>
      <c r="K25" s="10"/>
      <c r="L25" s="10"/>
    </row>
    <row r="26" spans="1:14">
      <c r="A26" s="2" t="s">
        <v>0</v>
      </c>
      <c r="B26" s="2" t="s">
        <v>1</v>
      </c>
      <c r="C26" s="2" t="s">
        <v>24</v>
      </c>
      <c r="D26" s="2" t="s">
        <v>20</v>
      </c>
      <c r="E26" s="2" t="s">
        <v>22</v>
      </c>
      <c r="F26" s="2" t="s">
        <v>23</v>
      </c>
      <c r="G26" s="2" t="s">
        <v>13</v>
      </c>
      <c r="H26" s="2" t="s">
        <v>24</v>
      </c>
      <c r="I26" s="2" t="s">
        <v>20</v>
      </c>
      <c r="J26" s="2" t="s">
        <v>22</v>
      </c>
      <c r="K26" s="2" t="s">
        <v>23</v>
      </c>
      <c r="L26" s="2" t="s">
        <v>13</v>
      </c>
    </row>
    <row r="27" spans="1:14">
      <c r="A27" s="1" t="s">
        <v>26</v>
      </c>
      <c r="B27" s="1" t="s">
        <v>2</v>
      </c>
      <c r="C27" s="7">
        <f xml:space="preserve"> D6 / C6</f>
        <v>92.98694506065344</v>
      </c>
      <c r="D27" s="7">
        <f xml:space="preserve"> E6 / C6</f>
        <v>148.7791120970455</v>
      </c>
      <c r="E27" s="7">
        <f xml:space="preserve"> F6 / C6</f>
        <v>2138.699736395029</v>
      </c>
      <c r="F27" s="7">
        <f xml:space="preserve"> G6 / C6</f>
        <v>2231.6866814556824</v>
      </c>
      <c r="G27" s="7">
        <f xml:space="preserve"> H6 / C6</f>
        <v>2380.465793552728</v>
      </c>
      <c r="H27" s="7">
        <f xml:space="preserve"> J6 / I6</f>
        <v>101.27239278759009</v>
      </c>
      <c r="I27" s="7">
        <f xml:space="preserve"> K6 / I6</f>
        <v>0</v>
      </c>
      <c r="J27" s="7">
        <f xml:space="preserve"> L6 / I6</f>
        <v>18.41316232501638</v>
      </c>
      <c r="K27" s="7">
        <f xml:space="preserve"> M6 / I6</f>
        <v>119.68555511260648</v>
      </c>
      <c r="L27" s="7">
        <f xml:space="preserve"> N6 / I6</f>
        <v>119.68555511260648</v>
      </c>
    </row>
    <row r="28" spans="1:14">
      <c r="B28" s="1" t="s">
        <v>3</v>
      </c>
      <c r="C28" s="7">
        <f t="shared" ref="C28:C43" si="18" xml:space="preserve"> D7 / C7</f>
        <v>84.470922011376544</v>
      </c>
      <c r="D28" s="7">
        <f t="shared" ref="D28:D43" si="19" xml:space="preserve"> E7 / C7</f>
        <v>14.078487001896091</v>
      </c>
      <c r="E28" s="7">
        <f t="shared" ref="E28:E43" si="20" xml:space="preserve"> F7 / C7</f>
        <v>1450.0841611952974</v>
      </c>
      <c r="F28" s="7">
        <f t="shared" ref="F28:F43" si="21" xml:space="preserve"> G7 / C7</f>
        <v>1534.5550832066738</v>
      </c>
      <c r="G28" s="7">
        <f t="shared" ref="G28:G43" si="22" xml:space="preserve"> H7 / C7</f>
        <v>1548.6335702085701</v>
      </c>
      <c r="H28" s="7">
        <f t="shared" ref="H28:H43" si="23" xml:space="preserve"> J7 / I7</f>
        <v>115.90416322603012</v>
      </c>
      <c r="I28" s="7">
        <f t="shared" ref="I28:I43" si="24" xml:space="preserve"> K7 / I7</f>
        <v>6.4391201792238952</v>
      </c>
      <c r="J28" s="7">
        <f t="shared" ref="J28:J43" si="25" xml:space="preserve"> L7 / I7</f>
        <v>12.87824035844779</v>
      </c>
      <c r="K28" s="7">
        <f t="shared" ref="K28:K43" si="26" xml:space="preserve"> M7 / I7</f>
        <v>128.78240358447792</v>
      </c>
      <c r="L28" s="7">
        <f t="shared" ref="L28:L43" si="27" xml:space="preserve"> N7 / I7</f>
        <v>135.22152376370181</v>
      </c>
    </row>
    <row r="29" spans="1:14">
      <c r="B29" s="1" t="s">
        <v>4</v>
      </c>
      <c r="C29" s="7">
        <f t="shared" si="18"/>
        <v>228.5839198034769</v>
      </c>
      <c r="D29" s="7">
        <f t="shared" si="19"/>
        <v>87.916892232106505</v>
      </c>
      <c r="E29" s="7">
        <f t="shared" si="20"/>
        <v>1600.0874386243383</v>
      </c>
      <c r="F29" s="7">
        <f t="shared" si="21"/>
        <v>1828.6713584278152</v>
      </c>
      <c r="G29" s="7">
        <f t="shared" si="22"/>
        <v>1916.5882506599219</v>
      </c>
      <c r="H29" s="7">
        <f t="shared" si="23"/>
        <v>111.73806630667748</v>
      </c>
      <c r="I29" s="7">
        <f t="shared" si="24"/>
        <v>0</v>
      </c>
      <c r="J29" s="7">
        <f t="shared" si="25"/>
        <v>7.9812904504769628</v>
      </c>
      <c r="K29" s="7">
        <f t="shared" si="26"/>
        <v>119.71935675715444</v>
      </c>
      <c r="L29" s="7">
        <f t="shared" si="27"/>
        <v>119.71935675715444</v>
      </c>
    </row>
    <row r="30" spans="1:14">
      <c r="B30" s="1" t="s">
        <v>5</v>
      </c>
      <c r="C30" s="7">
        <f t="shared" si="18"/>
        <v>139.7816644570033</v>
      </c>
      <c r="D30" s="7">
        <f t="shared" si="19"/>
        <v>77.65648025389072</v>
      </c>
      <c r="E30" s="7">
        <f t="shared" si="20"/>
        <v>1258.0349801130296</v>
      </c>
      <c r="F30" s="7">
        <f t="shared" si="21"/>
        <v>1397.8166445700328</v>
      </c>
      <c r="G30" s="7">
        <f t="shared" si="22"/>
        <v>1475.4731248239236</v>
      </c>
      <c r="H30" s="7">
        <f t="shared" si="23"/>
        <v>146.50628417543953</v>
      </c>
      <c r="I30" s="7">
        <f t="shared" si="24"/>
        <v>0</v>
      </c>
      <c r="J30" s="7">
        <f t="shared" si="25"/>
        <v>16.278476019493283</v>
      </c>
      <c r="K30" s="7">
        <f t="shared" si="26"/>
        <v>162.7847601949328</v>
      </c>
      <c r="L30" s="7">
        <f t="shared" si="27"/>
        <v>162.7847601949328</v>
      </c>
    </row>
    <row r="31" spans="1:14">
      <c r="B31" s="1" t="s">
        <v>6</v>
      </c>
      <c r="C31" s="7">
        <f t="shared" si="18"/>
        <v>85.647868484066464</v>
      </c>
      <c r="D31" s="7">
        <f t="shared" si="19"/>
        <v>119.90701587769306</v>
      </c>
      <c r="E31" s="7">
        <f t="shared" si="20"/>
        <v>1541.6616327131965</v>
      </c>
      <c r="F31" s="7">
        <f t="shared" si="21"/>
        <v>1627.3095011972628</v>
      </c>
      <c r="G31" s="7">
        <f t="shared" si="22"/>
        <v>1747.2165170749558</v>
      </c>
      <c r="H31" s="7">
        <f t="shared" si="23"/>
        <v>120.04777132993193</v>
      </c>
      <c r="I31" s="7">
        <f t="shared" si="24"/>
        <v>0</v>
      </c>
      <c r="J31" s="7">
        <f t="shared" si="25"/>
        <v>0</v>
      </c>
      <c r="K31" s="7">
        <f t="shared" si="26"/>
        <v>120.04777132993193</v>
      </c>
      <c r="L31" s="7">
        <f t="shared" si="27"/>
        <v>120.04777132993193</v>
      </c>
    </row>
    <row r="32" spans="1:14">
      <c r="B32" s="1" t="s">
        <v>19</v>
      </c>
      <c r="C32" s="7">
        <f t="shared" si="18"/>
        <v>204.78711264688297</v>
      </c>
      <c r="D32" s="7">
        <f t="shared" si="19"/>
        <v>22.754123627431444</v>
      </c>
      <c r="E32" s="7">
        <f t="shared" si="20"/>
        <v>1388.001541273318</v>
      </c>
      <c r="F32" s="7">
        <f t="shared" si="21"/>
        <v>1592.7886539202009</v>
      </c>
      <c r="G32" s="7">
        <f t="shared" si="22"/>
        <v>1615.5427775476323</v>
      </c>
      <c r="H32" s="7">
        <f t="shared" si="23"/>
        <v>159.32485870520023</v>
      </c>
      <c r="I32" s="7">
        <f t="shared" si="24"/>
        <v>0</v>
      </c>
      <c r="J32" s="7">
        <f t="shared" si="25"/>
        <v>24.511516723876955</v>
      </c>
      <c r="K32" s="7">
        <f t="shared" si="26"/>
        <v>183.83637542907718</v>
      </c>
      <c r="L32" s="7">
        <f t="shared" si="27"/>
        <v>183.83637542907718</v>
      </c>
    </row>
    <row r="33" spans="1:14">
      <c r="A33" s="9" t="s">
        <v>27</v>
      </c>
      <c r="B33" s="1" t="s">
        <v>2</v>
      </c>
      <c r="C33" s="7">
        <f t="shared" si="18"/>
        <v>1572.7069622967599</v>
      </c>
      <c r="D33" s="7">
        <f t="shared" si="19"/>
        <v>0</v>
      </c>
      <c r="E33" s="7">
        <f t="shared" si="20"/>
        <v>33.461850261633188</v>
      </c>
      <c r="F33" s="7">
        <f t="shared" si="21"/>
        <v>1606.1688125583933</v>
      </c>
      <c r="G33" s="7">
        <f t="shared" si="22"/>
        <v>1606.1688125583933</v>
      </c>
      <c r="H33" s="7">
        <f t="shared" si="23"/>
        <v>127.98890285016726</v>
      </c>
      <c r="I33" s="7">
        <f t="shared" si="24"/>
        <v>0</v>
      </c>
      <c r="J33" s="7">
        <f t="shared" si="25"/>
        <v>0</v>
      </c>
      <c r="K33" s="7">
        <f t="shared" si="26"/>
        <v>127.98890285016726</v>
      </c>
      <c r="L33" s="7">
        <f t="shared" si="27"/>
        <v>127.98890285016726</v>
      </c>
    </row>
    <row r="34" spans="1:14">
      <c r="B34" s="1" t="s">
        <v>3</v>
      </c>
      <c r="C34" s="7">
        <f t="shared" si="18"/>
        <v>1268.3575733377033</v>
      </c>
      <c r="D34" s="7">
        <f t="shared" si="19"/>
        <v>0</v>
      </c>
      <c r="E34" s="7">
        <f t="shared" si="20"/>
        <v>79.272348333606459</v>
      </c>
      <c r="F34" s="7">
        <f t="shared" si="21"/>
        <v>1347.6299216713098</v>
      </c>
      <c r="G34" s="7">
        <f t="shared" si="22"/>
        <v>1347.6299216713098</v>
      </c>
      <c r="H34" s="7">
        <f t="shared" si="23"/>
        <v>147.25601991260694</v>
      </c>
      <c r="I34" s="7">
        <f t="shared" si="24"/>
        <v>7.3628009956303471</v>
      </c>
      <c r="J34" s="7">
        <f t="shared" si="25"/>
        <v>14.725601991260694</v>
      </c>
      <c r="K34" s="7">
        <f t="shared" si="26"/>
        <v>161.98162190386762</v>
      </c>
      <c r="L34" s="7">
        <f t="shared" si="27"/>
        <v>169.34442289949797</v>
      </c>
    </row>
    <row r="35" spans="1:14">
      <c r="B35" s="1" t="s">
        <v>4</v>
      </c>
      <c r="C35" s="7">
        <f t="shared" si="18"/>
        <v>1567.4372688206222</v>
      </c>
      <c r="D35" s="7">
        <f t="shared" si="19"/>
        <v>11.276527113817426</v>
      </c>
      <c r="E35" s="7">
        <f t="shared" si="20"/>
        <v>191.70096093489624</v>
      </c>
      <c r="F35" s="7">
        <f t="shared" si="21"/>
        <v>1759.1382297555185</v>
      </c>
      <c r="G35" s="7">
        <f t="shared" si="22"/>
        <v>1770.4147568693359</v>
      </c>
      <c r="H35" s="7">
        <f t="shared" si="23"/>
        <v>148.83582952990457</v>
      </c>
      <c r="I35" s="7">
        <f t="shared" si="24"/>
        <v>0</v>
      </c>
      <c r="J35" s="7">
        <f t="shared" si="25"/>
        <v>0</v>
      </c>
      <c r="K35" s="7">
        <f t="shared" si="26"/>
        <v>148.83582952990457</v>
      </c>
      <c r="L35" s="7">
        <f t="shared" si="27"/>
        <v>148.83582952990457</v>
      </c>
    </row>
    <row r="36" spans="1:14">
      <c r="B36" s="1" t="s">
        <v>5</v>
      </c>
      <c r="C36" s="7">
        <f t="shared" si="18"/>
        <v>1223.7625712641816</v>
      </c>
      <c r="D36" s="7">
        <f t="shared" si="19"/>
        <v>0</v>
      </c>
      <c r="E36" s="7">
        <f t="shared" si="20"/>
        <v>81.584171417612112</v>
      </c>
      <c r="F36" s="7">
        <f t="shared" si="21"/>
        <v>1305.3467426817938</v>
      </c>
      <c r="G36" s="7">
        <f t="shared" si="22"/>
        <v>1305.3467426817938</v>
      </c>
      <c r="H36" s="7">
        <f t="shared" si="23"/>
        <v>127.43316459719217</v>
      </c>
      <c r="I36" s="7">
        <f t="shared" si="24"/>
        <v>0</v>
      </c>
      <c r="J36" s="7">
        <f t="shared" si="25"/>
        <v>0</v>
      </c>
      <c r="K36" s="7">
        <f t="shared" si="26"/>
        <v>127.43316459719217</v>
      </c>
      <c r="L36" s="7">
        <f t="shared" si="27"/>
        <v>127.43316459719217</v>
      </c>
    </row>
    <row r="37" spans="1:14">
      <c r="B37" s="1" t="s">
        <v>6</v>
      </c>
      <c r="C37" s="7">
        <f t="shared" si="18"/>
        <v>1432.5814792490967</v>
      </c>
      <c r="D37" s="7">
        <f t="shared" si="19"/>
        <v>0</v>
      </c>
      <c r="E37" s="7">
        <f t="shared" si="20"/>
        <v>137.37082677731064</v>
      </c>
      <c r="F37" s="7">
        <f t="shared" si="21"/>
        <v>1569.9523060264073</v>
      </c>
      <c r="G37" s="7">
        <f t="shared" si="22"/>
        <v>1569.9523060264073</v>
      </c>
      <c r="H37" s="7">
        <f t="shared" si="23"/>
        <v>100.63939225078693</v>
      </c>
      <c r="I37" s="7">
        <f t="shared" si="24"/>
        <v>0</v>
      </c>
      <c r="J37" s="7">
        <f t="shared" si="25"/>
        <v>9.1490356591624487</v>
      </c>
      <c r="K37" s="7">
        <f t="shared" si="26"/>
        <v>109.78842790994938</v>
      </c>
      <c r="L37" s="7">
        <f t="shared" si="27"/>
        <v>109.78842790994938</v>
      </c>
    </row>
    <row r="38" spans="1:14">
      <c r="A38" s="9" t="s">
        <v>28</v>
      </c>
      <c r="B38" s="1" t="s">
        <v>2</v>
      </c>
      <c r="C38" s="7">
        <f t="shared" si="18"/>
        <v>32.878286523110354</v>
      </c>
      <c r="D38" s="7">
        <f t="shared" si="19"/>
        <v>164.39143261555176</v>
      </c>
      <c r="E38" s="7">
        <f t="shared" si="20"/>
        <v>1994.6160490686948</v>
      </c>
      <c r="F38" s="7">
        <f t="shared" si="21"/>
        <v>2027.4943355918051</v>
      </c>
      <c r="G38" s="7">
        <f t="shared" si="22"/>
        <v>2191.8857682073567</v>
      </c>
      <c r="H38" s="7">
        <f t="shared" si="23"/>
        <v>84.994516416879037</v>
      </c>
      <c r="I38" s="7">
        <f t="shared" si="24"/>
        <v>97.136590190718906</v>
      </c>
      <c r="J38" s="7">
        <f t="shared" si="25"/>
        <v>133.56281151223848</v>
      </c>
      <c r="K38" s="7">
        <f t="shared" si="26"/>
        <v>218.55732792911752</v>
      </c>
      <c r="L38" s="7">
        <f t="shared" si="27"/>
        <v>315.69391811983644</v>
      </c>
    </row>
    <row r="39" spans="1:14">
      <c r="B39" s="1" t="s">
        <v>3</v>
      </c>
      <c r="C39" s="7">
        <f t="shared" si="18"/>
        <v>120.97790798226754</v>
      </c>
      <c r="D39" s="7">
        <f t="shared" si="19"/>
        <v>24.195581596453508</v>
      </c>
      <c r="E39" s="7">
        <f t="shared" si="20"/>
        <v>1875.1575737251467</v>
      </c>
      <c r="F39" s="7">
        <f t="shared" si="21"/>
        <v>1996.1354817074143</v>
      </c>
      <c r="G39" s="7">
        <f t="shared" si="22"/>
        <v>2020.3310633038677</v>
      </c>
      <c r="H39" s="7">
        <f t="shared" si="23"/>
        <v>116.90446839619756</v>
      </c>
      <c r="I39" s="7">
        <f t="shared" si="24"/>
        <v>38.968156132065857</v>
      </c>
      <c r="J39" s="7">
        <f t="shared" si="25"/>
        <v>125.56405864776775</v>
      </c>
      <c r="K39" s="7">
        <f t="shared" si="26"/>
        <v>242.46852704396531</v>
      </c>
      <c r="L39" s="7">
        <f t="shared" si="27"/>
        <v>281.43668317603118</v>
      </c>
    </row>
    <row r="40" spans="1:14">
      <c r="B40" s="1" t="s">
        <v>4</v>
      </c>
      <c r="C40" s="7">
        <f t="shared" si="18"/>
        <v>56.823593781197488</v>
      </c>
      <c r="D40" s="7">
        <f t="shared" si="19"/>
        <v>227.29437512478995</v>
      </c>
      <c r="E40" s="7">
        <f t="shared" si="20"/>
        <v>1591.0606258735297</v>
      </c>
      <c r="F40" s="7">
        <f t="shared" si="21"/>
        <v>1647.8842196547271</v>
      </c>
      <c r="G40" s="7">
        <f t="shared" si="22"/>
        <v>1875.1785947795172</v>
      </c>
      <c r="H40" s="7">
        <f t="shared" si="23"/>
        <v>52.599640814586095</v>
      </c>
      <c r="I40" s="7">
        <f t="shared" si="24"/>
        <v>105.19928162917219</v>
      </c>
      <c r="J40" s="7">
        <f t="shared" si="25"/>
        <v>81.821663489356155</v>
      </c>
      <c r="K40" s="7">
        <f t="shared" si="26"/>
        <v>134.42130430394224</v>
      </c>
      <c r="L40" s="7">
        <f t="shared" si="27"/>
        <v>239.62058593311443</v>
      </c>
    </row>
    <row r="41" spans="1:14">
      <c r="B41" s="1" t="s">
        <v>5</v>
      </c>
      <c r="C41" s="7">
        <f t="shared" si="18"/>
        <v>34.02407150889011</v>
      </c>
      <c r="D41" s="7">
        <f t="shared" si="19"/>
        <v>124.7549288659304</v>
      </c>
      <c r="E41" s="7">
        <f t="shared" si="20"/>
        <v>1803.2757899711758</v>
      </c>
      <c r="F41" s="7">
        <f t="shared" si="21"/>
        <v>1837.2998614800658</v>
      </c>
      <c r="G41" s="7">
        <f t="shared" si="22"/>
        <v>1962.0547903459963</v>
      </c>
      <c r="H41" s="7">
        <f t="shared" si="23"/>
        <v>52.188842022728878</v>
      </c>
      <c r="I41" s="7">
        <f t="shared" si="24"/>
        <v>28.46664110330666</v>
      </c>
      <c r="J41" s="7">
        <f t="shared" si="25"/>
        <v>123.35544478099553</v>
      </c>
      <c r="K41" s="7">
        <f t="shared" si="26"/>
        <v>175.54428680372439</v>
      </c>
      <c r="L41" s="7">
        <f t="shared" si="27"/>
        <v>204.01092790703106</v>
      </c>
    </row>
    <row r="42" spans="1:14">
      <c r="B42" s="1" t="s">
        <v>6</v>
      </c>
      <c r="C42" s="7">
        <f t="shared" si="18"/>
        <v>26.149759831453292</v>
      </c>
      <c r="D42" s="7">
        <f t="shared" si="19"/>
        <v>65.374399578633231</v>
      </c>
      <c r="E42" s="7">
        <f t="shared" si="20"/>
        <v>1948.1571074432702</v>
      </c>
      <c r="F42" s="7">
        <f t="shared" si="21"/>
        <v>1974.3068672747236</v>
      </c>
      <c r="G42" s="7">
        <f t="shared" si="22"/>
        <v>2039.6812668533566</v>
      </c>
      <c r="H42" s="7">
        <f t="shared" si="23"/>
        <v>51.197460824385615</v>
      </c>
      <c r="I42" s="7">
        <f t="shared" si="24"/>
        <v>51.197460824385615</v>
      </c>
      <c r="J42" s="7">
        <f t="shared" si="25"/>
        <v>130.83795544009658</v>
      </c>
      <c r="K42" s="7">
        <f t="shared" si="26"/>
        <v>182.03541626448217</v>
      </c>
      <c r="L42" s="7">
        <f t="shared" si="27"/>
        <v>233.23287708886778</v>
      </c>
    </row>
    <row r="43" spans="1:14">
      <c r="B43" s="1" t="s">
        <v>19</v>
      </c>
      <c r="C43" s="7">
        <f t="shared" si="18"/>
        <v>30.087491265413234</v>
      </c>
      <c r="D43" s="7">
        <f t="shared" si="19"/>
        <v>150.43745632706617</v>
      </c>
      <c r="E43" s="7">
        <f t="shared" si="20"/>
        <v>1323.8496156781823</v>
      </c>
      <c r="F43" s="7">
        <f t="shared" si="21"/>
        <v>1353.9371069435956</v>
      </c>
      <c r="G43" s="7">
        <f t="shared" si="22"/>
        <v>1504.3745632706618</v>
      </c>
      <c r="H43" s="7">
        <f t="shared" si="23"/>
        <v>26.539052746898115</v>
      </c>
      <c r="I43" s="7">
        <f t="shared" si="24"/>
        <v>26.539052746898115</v>
      </c>
      <c r="J43" s="7">
        <f t="shared" si="25"/>
        <v>66.347631867245283</v>
      </c>
      <c r="K43" s="7">
        <f t="shared" si="26"/>
        <v>92.886684614143391</v>
      </c>
      <c r="L43" s="7">
        <f t="shared" si="27"/>
        <v>119.42573736104151</v>
      </c>
    </row>
    <row r="44" spans="1:14">
      <c r="K44" s="7"/>
      <c r="L44" s="7"/>
    </row>
    <row r="45" spans="1:14">
      <c r="A45" s="2" t="s">
        <v>18</v>
      </c>
    </row>
    <row r="46" spans="1:14">
      <c r="C46" s="10" t="s">
        <v>9</v>
      </c>
      <c r="D46" s="10"/>
      <c r="E46" s="10"/>
      <c r="F46" s="10"/>
      <c r="G46" s="10"/>
      <c r="H46" s="10"/>
      <c r="I46" s="10" t="s">
        <v>10</v>
      </c>
      <c r="J46" s="10"/>
      <c r="K46" s="10"/>
      <c r="L46" s="10"/>
      <c r="M46" s="10"/>
      <c r="N46" s="10"/>
    </row>
    <row r="47" spans="1:14">
      <c r="C47" s="11" t="s">
        <v>23</v>
      </c>
      <c r="D47" s="11"/>
      <c r="E47" s="11"/>
      <c r="F47" s="11" t="s">
        <v>25</v>
      </c>
      <c r="G47" s="11"/>
      <c r="H47" s="11"/>
      <c r="I47" s="11" t="s">
        <v>23</v>
      </c>
      <c r="J47" s="11"/>
      <c r="K47" s="11"/>
      <c r="L47" s="11" t="s">
        <v>25</v>
      </c>
      <c r="M47" s="11"/>
      <c r="N47" s="11"/>
    </row>
    <row r="48" spans="1:14" s="2" customFormat="1">
      <c r="A48" s="2" t="s">
        <v>0</v>
      </c>
      <c r="B48" s="2" t="s">
        <v>16</v>
      </c>
      <c r="C48" s="2" t="s">
        <v>8</v>
      </c>
      <c r="D48" s="2" t="s">
        <v>15</v>
      </c>
      <c r="E48" s="2" t="s">
        <v>14</v>
      </c>
      <c r="F48" s="2" t="s">
        <v>8</v>
      </c>
      <c r="G48" s="2" t="s">
        <v>15</v>
      </c>
      <c r="H48" s="2" t="s">
        <v>14</v>
      </c>
      <c r="I48" s="2" t="s">
        <v>8</v>
      </c>
      <c r="J48" s="2" t="s">
        <v>15</v>
      </c>
      <c r="K48" s="2" t="s">
        <v>14</v>
      </c>
      <c r="L48" s="2" t="s">
        <v>8</v>
      </c>
      <c r="M48" s="2" t="s">
        <v>15</v>
      </c>
      <c r="N48" s="2" t="s">
        <v>14</v>
      </c>
    </row>
    <row r="49" spans="1:14">
      <c r="A49" s="1" t="s">
        <v>26</v>
      </c>
      <c r="B49" s="1" t="s">
        <v>21</v>
      </c>
      <c r="C49" s="7">
        <f xml:space="preserve"> AVERAGE(F27:F32)</f>
        <v>1702.1379871296112</v>
      </c>
      <c r="D49" s="7">
        <f xml:space="preserve"> STDEV(F27:F32)</f>
        <v>294.85067472173631</v>
      </c>
      <c r="E49" s="7"/>
      <c r="F49" s="7">
        <f xml:space="preserve"> AVERAGE(E27:E32)</f>
        <v>1562.7615817190347</v>
      </c>
      <c r="G49" s="7">
        <f xml:space="preserve"> STDEV(E27:E32)</f>
        <v>306.4763481941705</v>
      </c>
      <c r="H49" s="7"/>
      <c r="I49" s="7">
        <f xml:space="preserve"> AVERAGE(K27:K32)</f>
        <v>139.14270373469679</v>
      </c>
      <c r="J49" s="7">
        <f xml:space="preserve"> STDEV(K27:K32)</f>
        <v>27.510981175709926</v>
      </c>
      <c r="K49" s="7"/>
      <c r="L49" s="7">
        <f xml:space="preserve"> AVERAGE(J27:J32)</f>
        <v>13.343780979551894</v>
      </c>
      <c r="M49" s="7">
        <f xml:space="preserve"> STDEV(J27:J32)</f>
        <v>8.5563883436043611</v>
      </c>
      <c r="N49" s="7"/>
    </row>
    <row r="50" spans="1:14">
      <c r="A50" s="9" t="s">
        <v>27</v>
      </c>
      <c r="B50" s="1" t="s">
        <v>17</v>
      </c>
      <c r="C50" s="7">
        <f xml:space="preserve"> AVERAGE(F33:F37)</f>
        <v>1517.6472025386843</v>
      </c>
      <c r="D50" s="7">
        <f xml:space="preserve"> STDEV(F33:F37)</f>
        <v>188.98887306305173</v>
      </c>
      <c r="E50" s="8">
        <f xml:space="preserve"> TTEST(F27:F32,F33:F37,2,2)</f>
        <v>0.25976950993203907</v>
      </c>
      <c r="F50" s="7">
        <f xml:space="preserve"> AVERAGE(E33:E37)</f>
        <v>104.67803154501173</v>
      </c>
      <c r="G50" s="7">
        <f xml:space="preserve"> STDEV(E33:E37)</f>
        <v>61.017064603492436</v>
      </c>
      <c r="H50" s="8">
        <f xml:space="preserve"> TTEST(E27:E32,E33:E37,2,2)</f>
        <v>2.6256457899549825E-6</v>
      </c>
      <c r="I50" s="7">
        <f xml:space="preserve"> AVERAGE(K33:K37)</f>
        <v>135.2055893582162</v>
      </c>
      <c r="J50" s="7">
        <f xml:space="preserve"> STDEV(K33:K37)</f>
        <v>20.379294718734759</v>
      </c>
      <c r="K50" s="8">
        <f xml:space="preserve"> TTEST(K27:K32,K33:K37,2,2)</f>
        <v>0.79748052742254161</v>
      </c>
      <c r="L50" s="7">
        <f xml:space="preserve"> AVERAGE(J33:J37)</f>
        <v>4.7749275300846286</v>
      </c>
      <c r="M50" s="7">
        <f xml:space="preserve"> STDEV(J33:J37)</f>
        <v>6.8291387251586597</v>
      </c>
      <c r="N50" s="8">
        <f xml:space="preserve"> TTEST(J27:J32,J33:J37,2,2)</f>
        <v>0.10440653226272507</v>
      </c>
    </row>
    <row r="51" spans="1:14">
      <c r="A51" s="9" t="s">
        <v>28</v>
      </c>
      <c r="B51" s="1" t="s">
        <v>21</v>
      </c>
      <c r="C51" s="7">
        <f xml:space="preserve"> AVERAGE(F38:F43)</f>
        <v>1806.1763121087217</v>
      </c>
      <c r="D51" s="7">
        <f xml:space="preserve"> STDEV(F38:F43)</f>
        <v>262.25155776880746</v>
      </c>
      <c r="E51" s="8">
        <f xml:space="preserve"> TTEST(F27:F32,F38:F43,2,2)</f>
        <v>0.53293902435328944</v>
      </c>
      <c r="F51" s="7">
        <f xml:space="preserve"> AVERAGE(E38:E43)</f>
        <v>1756.0194602933332</v>
      </c>
      <c r="G51" s="7">
        <f xml:space="preserve"> STDEV(E38:E43)</f>
        <v>254.65837902652842</v>
      </c>
      <c r="H51" s="8">
        <f xml:space="preserve"> TTEST(E27:E32,E38:E43,2,2)</f>
        <v>0.26228278659255394</v>
      </c>
      <c r="I51" s="7">
        <f xml:space="preserve"> AVERAGE(K38:K43)</f>
        <v>174.31892449322916</v>
      </c>
      <c r="J51" s="7">
        <f xml:space="preserve"> STDEV(K38:K43)</f>
        <v>54.562771580851852</v>
      </c>
      <c r="K51" s="8">
        <f xml:space="preserve"> TTEST(K27:K32,K38:K43,2,2)</f>
        <v>0.18885614971203085</v>
      </c>
      <c r="L51" s="7">
        <f xml:space="preserve"> AVERAGE(J38:J43)</f>
        <v>110.24826095628329</v>
      </c>
      <c r="M51" s="7">
        <f xml:space="preserve"> STDEV(J38:J43)</f>
        <v>28.667795141113405</v>
      </c>
      <c r="N51" s="8">
        <f xml:space="preserve"> TTEST(J27:J32,J38:J43,2,2)</f>
        <v>1.2659516755570296E-5</v>
      </c>
    </row>
  </sheetData>
  <mergeCells count="10">
    <mergeCell ref="C4:H4"/>
    <mergeCell ref="I4:N4"/>
    <mergeCell ref="C47:E47"/>
    <mergeCell ref="F47:H47"/>
    <mergeCell ref="I47:K47"/>
    <mergeCell ref="L47:N47"/>
    <mergeCell ref="C46:H46"/>
    <mergeCell ref="I46:N46"/>
    <mergeCell ref="C25:G25"/>
    <mergeCell ref="H25:L2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Irving Wang</dc:creator>
  <cp:lastModifiedBy>Irving Wang</cp:lastModifiedBy>
  <dcterms:created xsi:type="dcterms:W3CDTF">2016-04-26T07:46:34Z</dcterms:created>
  <dcterms:modified xsi:type="dcterms:W3CDTF">2016-09-01T20:05:21Z</dcterms:modified>
</cp:coreProperties>
</file>