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showInkAnnotation="0" autoCompressPictures="0"/>
  <bookViews>
    <workbookView xWindow="-2000" yWindow="-21300" windowWidth="19700" windowHeight="14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6" i="1" l="1"/>
  <c r="H65" i="1"/>
  <c r="E66" i="1"/>
  <c r="E65" i="1"/>
  <c r="G66" i="1"/>
  <c r="G65" i="1"/>
  <c r="G64" i="1"/>
  <c r="F66" i="1"/>
  <c r="F65" i="1"/>
  <c r="F64" i="1"/>
  <c r="D66" i="1"/>
  <c r="D65" i="1"/>
  <c r="D64" i="1"/>
  <c r="C66" i="1"/>
  <c r="C65" i="1"/>
  <c r="C64" i="1"/>
  <c r="K51" i="1"/>
  <c r="K52" i="1"/>
  <c r="K53" i="1"/>
  <c r="K54" i="1"/>
  <c r="K55" i="1"/>
  <c r="K56" i="1"/>
  <c r="K57" i="1"/>
  <c r="K58" i="1"/>
  <c r="K59" i="1"/>
  <c r="M74" i="1"/>
  <c r="K43" i="1"/>
  <c r="K44" i="1"/>
  <c r="K45" i="1"/>
  <c r="K46" i="1"/>
  <c r="K47" i="1"/>
  <c r="K48" i="1"/>
  <c r="K49" i="1"/>
  <c r="K50" i="1"/>
  <c r="M73" i="1"/>
  <c r="K35" i="1"/>
  <c r="K36" i="1"/>
  <c r="K37" i="1"/>
  <c r="K38" i="1"/>
  <c r="K39" i="1"/>
  <c r="K40" i="1"/>
  <c r="K41" i="1"/>
  <c r="K42" i="1"/>
  <c r="M72" i="1"/>
  <c r="L74" i="1"/>
  <c r="L73" i="1"/>
  <c r="L72" i="1"/>
  <c r="N22" i="1"/>
  <c r="L51" i="1"/>
  <c r="N23" i="1"/>
  <c r="L52" i="1"/>
  <c r="N24" i="1"/>
  <c r="L53" i="1"/>
  <c r="N25" i="1"/>
  <c r="L54" i="1"/>
  <c r="N26" i="1"/>
  <c r="L55" i="1"/>
  <c r="N27" i="1"/>
  <c r="L56" i="1"/>
  <c r="N28" i="1"/>
  <c r="L57" i="1"/>
  <c r="N29" i="1"/>
  <c r="L58" i="1"/>
  <c r="N30" i="1"/>
  <c r="L59" i="1"/>
  <c r="J74" i="1"/>
  <c r="N14" i="1"/>
  <c r="L43" i="1"/>
  <c r="N15" i="1"/>
  <c r="L44" i="1"/>
  <c r="N16" i="1"/>
  <c r="L45" i="1"/>
  <c r="N17" i="1"/>
  <c r="L46" i="1"/>
  <c r="N18" i="1"/>
  <c r="L47" i="1"/>
  <c r="N19" i="1"/>
  <c r="L48" i="1"/>
  <c r="N20" i="1"/>
  <c r="L49" i="1"/>
  <c r="N21" i="1"/>
  <c r="L50" i="1"/>
  <c r="J73" i="1"/>
  <c r="N6" i="1"/>
  <c r="L35" i="1"/>
  <c r="N7" i="1"/>
  <c r="L36" i="1"/>
  <c r="N8" i="1"/>
  <c r="L37" i="1"/>
  <c r="N9" i="1"/>
  <c r="L38" i="1"/>
  <c r="N10" i="1"/>
  <c r="L39" i="1"/>
  <c r="N11" i="1"/>
  <c r="L40" i="1"/>
  <c r="N12" i="1"/>
  <c r="L41" i="1"/>
  <c r="N13" i="1"/>
  <c r="L42" i="1"/>
  <c r="J72" i="1"/>
  <c r="I74" i="1"/>
  <c r="I73" i="1"/>
  <c r="I72" i="1"/>
  <c r="E51" i="1"/>
  <c r="E52" i="1"/>
  <c r="E53" i="1"/>
  <c r="E54" i="1"/>
  <c r="E55" i="1"/>
  <c r="E56" i="1"/>
  <c r="E57" i="1"/>
  <c r="E58" i="1"/>
  <c r="E59" i="1"/>
  <c r="G74" i="1"/>
  <c r="E43" i="1"/>
  <c r="E44" i="1"/>
  <c r="E45" i="1"/>
  <c r="E46" i="1"/>
  <c r="E47" i="1"/>
  <c r="E48" i="1"/>
  <c r="E49" i="1"/>
  <c r="E50" i="1"/>
  <c r="G73" i="1"/>
  <c r="E35" i="1"/>
  <c r="E36" i="1"/>
  <c r="E37" i="1"/>
  <c r="E38" i="1"/>
  <c r="E39" i="1"/>
  <c r="E40" i="1"/>
  <c r="E41" i="1"/>
  <c r="E42" i="1"/>
  <c r="G72" i="1"/>
  <c r="F74" i="1"/>
  <c r="F73" i="1"/>
  <c r="F72" i="1"/>
  <c r="G22" i="1"/>
  <c r="F51" i="1"/>
  <c r="G23" i="1"/>
  <c r="F52" i="1"/>
  <c r="G24" i="1"/>
  <c r="F53" i="1"/>
  <c r="G25" i="1"/>
  <c r="F54" i="1"/>
  <c r="G26" i="1"/>
  <c r="F55" i="1"/>
  <c r="G27" i="1"/>
  <c r="F56" i="1"/>
  <c r="G28" i="1"/>
  <c r="F57" i="1"/>
  <c r="G29" i="1"/>
  <c r="F58" i="1"/>
  <c r="G30" i="1"/>
  <c r="F59" i="1"/>
  <c r="D74" i="1"/>
  <c r="C74" i="1"/>
  <c r="G14" i="1"/>
  <c r="F43" i="1"/>
  <c r="G15" i="1"/>
  <c r="F44" i="1"/>
  <c r="G16" i="1"/>
  <c r="F45" i="1"/>
  <c r="G17" i="1"/>
  <c r="F46" i="1"/>
  <c r="G18" i="1"/>
  <c r="F47" i="1"/>
  <c r="G19" i="1"/>
  <c r="F48" i="1"/>
  <c r="G20" i="1"/>
  <c r="F49" i="1"/>
  <c r="G21" i="1"/>
  <c r="F50" i="1"/>
  <c r="D73" i="1"/>
  <c r="C73" i="1"/>
  <c r="G6" i="1"/>
  <c r="F35" i="1"/>
  <c r="G7" i="1"/>
  <c r="F36" i="1"/>
  <c r="G8" i="1"/>
  <c r="F37" i="1"/>
  <c r="G9" i="1"/>
  <c r="F38" i="1"/>
  <c r="G10" i="1"/>
  <c r="F39" i="1"/>
  <c r="G11" i="1"/>
  <c r="F40" i="1"/>
  <c r="G12" i="1"/>
  <c r="F41" i="1"/>
  <c r="G13" i="1"/>
  <c r="F42" i="1"/>
  <c r="D72" i="1"/>
  <c r="C72" i="1"/>
  <c r="C57" i="1"/>
  <c r="D57" i="1"/>
  <c r="H28" i="1"/>
  <c r="G57" i="1"/>
  <c r="I28" i="1"/>
  <c r="H57" i="1"/>
  <c r="I57" i="1"/>
  <c r="J57" i="1"/>
  <c r="O28" i="1"/>
  <c r="M57" i="1"/>
  <c r="P28" i="1"/>
  <c r="N57" i="1"/>
  <c r="C58" i="1"/>
  <c r="D58" i="1"/>
  <c r="H29" i="1"/>
  <c r="G58" i="1"/>
  <c r="I29" i="1"/>
  <c r="H58" i="1"/>
  <c r="I58" i="1"/>
  <c r="J58" i="1"/>
  <c r="O29" i="1"/>
  <c r="M58" i="1"/>
  <c r="P29" i="1"/>
  <c r="N58" i="1"/>
  <c r="C59" i="1"/>
  <c r="D59" i="1"/>
  <c r="H30" i="1"/>
  <c r="G59" i="1"/>
  <c r="I30" i="1"/>
  <c r="H59" i="1"/>
  <c r="I59" i="1"/>
  <c r="J59" i="1"/>
  <c r="O30" i="1"/>
  <c r="M59" i="1"/>
  <c r="P30" i="1"/>
  <c r="N59" i="1"/>
  <c r="C36" i="1"/>
  <c r="D36" i="1"/>
  <c r="H7" i="1"/>
  <c r="G36" i="1"/>
  <c r="I7" i="1"/>
  <c r="H36" i="1"/>
  <c r="I36" i="1"/>
  <c r="J36" i="1"/>
  <c r="O7" i="1"/>
  <c r="M36" i="1"/>
  <c r="P7" i="1"/>
  <c r="N36" i="1"/>
  <c r="C37" i="1"/>
  <c r="D37" i="1"/>
  <c r="H8" i="1"/>
  <c r="G37" i="1"/>
  <c r="I8" i="1"/>
  <c r="H37" i="1"/>
  <c r="I37" i="1"/>
  <c r="J37" i="1"/>
  <c r="O8" i="1"/>
  <c r="M37" i="1"/>
  <c r="P8" i="1"/>
  <c r="N37" i="1"/>
  <c r="C38" i="1"/>
  <c r="D38" i="1"/>
  <c r="H9" i="1"/>
  <c r="G38" i="1"/>
  <c r="I9" i="1"/>
  <c r="H38" i="1"/>
  <c r="I38" i="1"/>
  <c r="J38" i="1"/>
  <c r="O9" i="1"/>
  <c r="M38" i="1"/>
  <c r="P9" i="1"/>
  <c r="N38" i="1"/>
  <c r="C39" i="1"/>
  <c r="D39" i="1"/>
  <c r="H10" i="1"/>
  <c r="G39" i="1"/>
  <c r="I10" i="1"/>
  <c r="H39" i="1"/>
  <c r="I39" i="1"/>
  <c r="J39" i="1"/>
  <c r="O10" i="1"/>
  <c r="M39" i="1"/>
  <c r="P10" i="1"/>
  <c r="N39" i="1"/>
  <c r="C40" i="1"/>
  <c r="D40" i="1"/>
  <c r="H11" i="1"/>
  <c r="G40" i="1"/>
  <c r="I11" i="1"/>
  <c r="H40" i="1"/>
  <c r="I40" i="1"/>
  <c r="J40" i="1"/>
  <c r="O11" i="1"/>
  <c r="M40" i="1"/>
  <c r="P11" i="1"/>
  <c r="N40" i="1"/>
  <c r="C41" i="1"/>
  <c r="D41" i="1"/>
  <c r="H12" i="1"/>
  <c r="G41" i="1"/>
  <c r="I12" i="1"/>
  <c r="H41" i="1"/>
  <c r="I41" i="1"/>
  <c r="J41" i="1"/>
  <c r="O12" i="1"/>
  <c r="M41" i="1"/>
  <c r="P12" i="1"/>
  <c r="N41" i="1"/>
  <c r="C42" i="1"/>
  <c r="D42" i="1"/>
  <c r="H13" i="1"/>
  <c r="G42" i="1"/>
  <c r="I13" i="1"/>
  <c r="H42" i="1"/>
  <c r="I42" i="1"/>
  <c r="J42" i="1"/>
  <c r="O13" i="1"/>
  <c r="M42" i="1"/>
  <c r="P13" i="1"/>
  <c r="N42" i="1"/>
  <c r="C43" i="1"/>
  <c r="D43" i="1"/>
  <c r="H14" i="1"/>
  <c r="G43" i="1"/>
  <c r="I14" i="1"/>
  <c r="H43" i="1"/>
  <c r="I43" i="1"/>
  <c r="J43" i="1"/>
  <c r="O14" i="1"/>
  <c r="M43" i="1"/>
  <c r="P14" i="1"/>
  <c r="N43" i="1"/>
  <c r="C44" i="1"/>
  <c r="D44" i="1"/>
  <c r="H15" i="1"/>
  <c r="G44" i="1"/>
  <c r="I15" i="1"/>
  <c r="H44" i="1"/>
  <c r="I44" i="1"/>
  <c r="J44" i="1"/>
  <c r="O15" i="1"/>
  <c r="M44" i="1"/>
  <c r="P15" i="1"/>
  <c r="N44" i="1"/>
  <c r="C45" i="1"/>
  <c r="D45" i="1"/>
  <c r="H16" i="1"/>
  <c r="G45" i="1"/>
  <c r="I16" i="1"/>
  <c r="H45" i="1"/>
  <c r="I45" i="1"/>
  <c r="J45" i="1"/>
  <c r="O16" i="1"/>
  <c r="M45" i="1"/>
  <c r="P16" i="1"/>
  <c r="N45" i="1"/>
  <c r="C46" i="1"/>
  <c r="D46" i="1"/>
  <c r="H17" i="1"/>
  <c r="G46" i="1"/>
  <c r="I17" i="1"/>
  <c r="H46" i="1"/>
  <c r="I46" i="1"/>
  <c r="J46" i="1"/>
  <c r="O17" i="1"/>
  <c r="M46" i="1"/>
  <c r="P17" i="1"/>
  <c r="N46" i="1"/>
  <c r="C47" i="1"/>
  <c r="D47" i="1"/>
  <c r="H18" i="1"/>
  <c r="G47" i="1"/>
  <c r="I18" i="1"/>
  <c r="H47" i="1"/>
  <c r="I47" i="1"/>
  <c r="J47" i="1"/>
  <c r="O18" i="1"/>
  <c r="M47" i="1"/>
  <c r="P18" i="1"/>
  <c r="N47" i="1"/>
  <c r="C48" i="1"/>
  <c r="D48" i="1"/>
  <c r="H19" i="1"/>
  <c r="G48" i="1"/>
  <c r="I19" i="1"/>
  <c r="H48" i="1"/>
  <c r="I48" i="1"/>
  <c r="J48" i="1"/>
  <c r="O19" i="1"/>
  <c r="M48" i="1"/>
  <c r="P19" i="1"/>
  <c r="N48" i="1"/>
  <c r="C49" i="1"/>
  <c r="D49" i="1"/>
  <c r="H20" i="1"/>
  <c r="G49" i="1"/>
  <c r="I20" i="1"/>
  <c r="H49" i="1"/>
  <c r="I49" i="1"/>
  <c r="J49" i="1"/>
  <c r="O20" i="1"/>
  <c r="M49" i="1"/>
  <c r="P20" i="1"/>
  <c r="N49" i="1"/>
  <c r="C50" i="1"/>
  <c r="D50" i="1"/>
  <c r="H21" i="1"/>
  <c r="G50" i="1"/>
  <c r="I21" i="1"/>
  <c r="H50" i="1"/>
  <c r="I50" i="1"/>
  <c r="J50" i="1"/>
  <c r="O21" i="1"/>
  <c r="M50" i="1"/>
  <c r="P21" i="1"/>
  <c r="N50" i="1"/>
  <c r="C51" i="1"/>
  <c r="D51" i="1"/>
  <c r="H22" i="1"/>
  <c r="G51" i="1"/>
  <c r="I22" i="1"/>
  <c r="H51" i="1"/>
  <c r="I51" i="1"/>
  <c r="J51" i="1"/>
  <c r="O22" i="1"/>
  <c r="M51" i="1"/>
  <c r="P22" i="1"/>
  <c r="N51" i="1"/>
  <c r="C52" i="1"/>
  <c r="D52" i="1"/>
  <c r="H23" i="1"/>
  <c r="G52" i="1"/>
  <c r="I23" i="1"/>
  <c r="H52" i="1"/>
  <c r="I52" i="1"/>
  <c r="J52" i="1"/>
  <c r="O23" i="1"/>
  <c r="M52" i="1"/>
  <c r="P23" i="1"/>
  <c r="N52" i="1"/>
  <c r="C53" i="1"/>
  <c r="D53" i="1"/>
  <c r="H24" i="1"/>
  <c r="G53" i="1"/>
  <c r="I24" i="1"/>
  <c r="H53" i="1"/>
  <c r="I53" i="1"/>
  <c r="J53" i="1"/>
  <c r="O24" i="1"/>
  <c r="M53" i="1"/>
  <c r="P24" i="1"/>
  <c r="N53" i="1"/>
  <c r="C54" i="1"/>
  <c r="D54" i="1"/>
  <c r="H25" i="1"/>
  <c r="G54" i="1"/>
  <c r="I25" i="1"/>
  <c r="H54" i="1"/>
  <c r="I54" i="1"/>
  <c r="J54" i="1"/>
  <c r="O25" i="1"/>
  <c r="M54" i="1"/>
  <c r="P25" i="1"/>
  <c r="N54" i="1"/>
  <c r="C55" i="1"/>
  <c r="D55" i="1"/>
  <c r="H26" i="1"/>
  <c r="G55" i="1"/>
  <c r="I26" i="1"/>
  <c r="H55" i="1"/>
  <c r="I55" i="1"/>
  <c r="J55" i="1"/>
  <c r="O26" i="1"/>
  <c r="M55" i="1"/>
  <c r="P26" i="1"/>
  <c r="N55" i="1"/>
  <c r="C56" i="1"/>
  <c r="D56" i="1"/>
  <c r="H27" i="1"/>
  <c r="G56" i="1"/>
  <c r="I27" i="1"/>
  <c r="H56" i="1"/>
  <c r="I56" i="1"/>
  <c r="J56" i="1"/>
  <c r="O27" i="1"/>
  <c r="M56" i="1"/>
  <c r="P27" i="1"/>
  <c r="N56" i="1"/>
  <c r="P6" i="1"/>
  <c r="N35" i="1"/>
  <c r="O6" i="1"/>
  <c r="M35" i="1"/>
  <c r="J35" i="1"/>
  <c r="I35" i="1"/>
  <c r="I6" i="1"/>
  <c r="H35" i="1"/>
  <c r="H6" i="1"/>
  <c r="G35" i="1"/>
  <c r="D35" i="1"/>
  <c r="C35" i="1"/>
  <c r="E73" i="1"/>
  <c r="E74" i="1"/>
  <c r="H73" i="1"/>
  <c r="H74" i="1"/>
  <c r="K73" i="1"/>
  <c r="K74" i="1"/>
  <c r="N73" i="1"/>
  <c r="N74" i="1"/>
</calcChain>
</file>

<file path=xl/sharedStrings.xml><?xml version="1.0" encoding="utf-8"?>
<sst xmlns="http://schemas.openxmlformats.org/spreadsheetml/2006/main" count="137" uniqueCount="39">
  <si>
    <t>Condition</t>
  </si>
  <si>
    <t>Animal</t>
  </si>
  <si>
    <t>01</t>
  </si>
  <si>
    <t>02</t>
  </si>
  <si>
    <t>03</t>
  </si>
  <si>
    <t>04</t>
  </si>
  <si>
    <t>05</t>
  </si>
  <si>
    <t>Average</t>
  </si>
  <si>
    <t>t test</t>
  </si>
  <si>
    <t>Area</t>
  </si>
  <si>
    <t>06</t>
  </si>
  <si>
    <t>07</t>
  </si>
  <si>
    <t>08</t>
  </si>
  <si>
    <t>Std. Dev.</t>
  </si>
  <si>
    <t>Raw Cell Counts</t>
  </si>
  <si>
    <t>Inside Neuropil</t>
  </si>
  <si>
    <t>Outside Neuropil</t>
  </si>
  <si>
    <t>Total</t>
  </si>
  <si>
    <r>
      <rPr>
        <b/>
        <i/>
        <sz val="12"/>
        <color theme="1"/>
        <rFont val="Arial"/>
      </rPr>
      <t>if-1 / cali</t>
    </r>
    <r>
      <rPr>
        <b/>
        <sz val="12"/>
        <color theme="1"/>
        <rFont val="Arial"/>
      </rPr>
      <t xml:space="preserve"> only</t>
    </r>
  </si>
  <si>
    <r>
      <rPr>
        <b/>
        <i/>
        <sz val="12"/>
        <color theme="1"/>
        <rFont val="Arial"/>
      </rPr>
      <t>glut</t>
    </r>
    <r>
      <rPr>
        <b/>
        <sz val="12"/>
        <color theme="1"/>
        <rFont val="Arial"/>
      </rPr>
      <t xml:space="preserve"> only</t>
    </r>
  </si>
  <si>
    <r>
      <rPr>
        <b/>
        <i/>
        <sz val="12"/>
        <color theme="1"/>
        <rFont val="Arial"/>
      </rPr>
      <t>if-1 / cali / glut</t>
    </r>
  </si>
  <si>
    <t>09</t>
  </si>
  <si>
    <t>9</t>
  </si>
  <si>
    <r>
      <t xml:space="preserve">Total </t>
    </r>
    <r>
      <rPr>
        <b/>
        <i/>
        <sz val="12"/>
        <color theme="1"/>
        <rFont val="Arial"/>
      </rPr>
      <t>if-1 / cali</t>
    </r>
  </si>
  <si>
    <r>
      <t>Total</t>
    </r>
    <r>
      <rPr>
        <b/>
        <i/>
        <sz val="12"/>
        <color theme="1"/>
        <rFont val="Arial"/>
      </rPr>
      <t xml:space="preserve"> glut</t>
    </r>
  </si>
  <si>
    <t>Cell Density (cells per square millimeter)</t>
  </si>
  <si>
    <r>
      <t xml:space="preserve">Total </t>
    </r>
    <r>
      <rPr>
        <b/>
        <i/>
        <sz val="12"/>
        <color theme="1"/>
        <rFont val="Arial"/>
      </rPr>
      <t xml:space="preserve">if-1 </t>
    </r>
    <r>
      <rPr>
        <b/>
        <sz val="12"/>
        <color theme="1"/>
        <rFont val="Arial"/>
      </rPr>
      <t xml:space="preserve">/ </t>
    </r>
    <r>
      <rPr>
        <b/>
        <i/>
        <sz val="12"/>
        <color theme="1"/>
        <rFont val="Arial"/>
      </rPr>
      <t>cali</t>
    </r>
  </si>
  <si>
    <t>n</t>
  </si>
  <si>
    <t>8</t>
  </si>
  <si>
    <r>
      <t xml:space="preserve">Total </t>
    </r>
    <r>
      <rPr>
        <b/>
        <i/>
        <sz val="12"/>
        <color theme="1"/>
        <rFont val="Arial"/>
      </rPr>
      <t>glut</t>
    </r>
  </si>
  <si>
    <r>
      <t>Total</t>
    </r>
    <r>
      <rPr>
        <b/>
        <i/>
        <sz val="12"/>
        <color theme="1"/>
        <rFont val="Arial"/>
      </rPr>
      <t xml:space="preserve"> if-1 / cali / glut</t>
    </r>
  </si>
  <si>
    <r>
      <rPr>
        <b/>
        <i/>
        <sz val="12"/>
        <color theme="1"/>
        <rFont val="Arial"/>
      </rPr>
      <t>glut</t>
    </r>
    <r>
      <rPr>
        <b/>
        <sz val="12"/>
        <color theme="1"/>
        <rFont val="Arial"/>
      </rPr>
      <t xml:space="preserve"> and </t>
    </r>
    <r>
      <rPr>
        <b/>
        <i/>
        <sz val="12"/>
        <color theme="1"/>
        <rFont val="Arial"/>
      </rPr>
      <t>if-1 / cali</t>
    </r>
    <r>
      <rPr>
        <b/>
        <sz val="12"/>
        <color theme="1"/>
        <rFont val="Arial"/>
      </rPr>
      <t xml:space="preserve"> Co-expression</t>
    </r>
  </si>
  <si>
    <r>
      <rPr>
        <b/>
        <i/>
        <sz val="12"/>
        <color theme="1"/>
        <rFont val="Arial"/>
      </rPr>
      <t>if-1 / cali</t>
    </r>
    <r>
      <rPr>
        <b/>
        <sz val="12"/>
        <color theme="1"/>
        <rFont val="Arial"/>
      </rPr>
      <t xml:space="preserve"> Overall Density</t>
    </r>
  </si>
  <si>
    <r>
      <rPr>
        <b/>
        <i/>
        <sz val="12"/>
        <color theme="1"/>
        <rFont val="Arial"/>
      </rPr>
      <t>if-1 / cali</t>
    </r>
    <r>
      <rPr>
        <b/>
        <sz val="12"/>
        <color theme="1"/>
        <rFont val="Arial"/>
      </rPr>
      <t xml:space="preserve"> Inside Neuropil</t>
    </r>
  </si>
  <si>
    <r>
      <rPr>
        <b/>
        <i/>
        <sz val="12"/>
        <color theme="1"/>
        <rFont val="Arial"/>
      </rPr>
      <t>if-1 / cali</t>
    </r>
    <r>
      <rPr>
        <b/>
        <sz val="12"/>
        <color theme="1"/>
        <rFont val="Arial"/>
      </rPr>
      <t xml:space="preserve"> Outside Neuropil</t>
    </r>
  </si>
  <si>
    <t>control RNAi</t>
  </si>
  <si>
    <r>
      <t>hh</t>
    </r>
    <r>
      <rPr>
        <sz val="12"/>
        <color theme="1"/>
        <rFont val="Arial"/>
      </rPr>
      <t xml:space="preserve"> RNAi</t>
    </r>
  </si>
  <si>
    <r>
      <t xml:space="preserve">ptc </t>
    </r>
    <r>
      <rPr>
        <sz val="12"/>
        <color theme="1"/>
        <rFont val="Arial"/>
      </rPr>
      <t>RNAi</t>
    </r>
  </si>
  <si>
    <r>
      <t xml:space="preserve">Figure 6 - source data 1. Cell counts for co-expression of </t>
    </r>
    <r>
      <rPr>
        <b/>
        <i/>
        <sz val="14"/>
        <color theme="1"/>
        <rFont val="Arial"/>
      </rPr>
      <t>if-1</t>
    </r>
    <r>
      <rPr>
        <b/>
        <sz val="14"/>
        <color theme="1"/>
        <rFont val="Arial"/>
      </rPr>
      <t>/</t>
    </r>
    <r>
      <rPr>
        <b/>
        <i/>
        <sz val="14"/>
        <color theme="1"/>
        <rFont val="Arial"/>
      </rPr>
      <t>cali</t>
    </r>
    <r>
      <rPr>
        <b/>
        <sz val="14"/>
        <color theme="1"/>
        <rFont val="Arial"/>
      </rPr>
      <t xml:space="preserve"> and </t>
    </r>
    <r>
      <rPr>
        <b/>
        <i/>
        <sz val="14"/>
        <color theme="1"/>
        <rFont val="Arial"/>
      </rPr>
      <t>glut</t>
    </r>
    <r>
      <rPr>
        <b/>
        <sz val="14"/>
        <color theme="1"/>
        <rFont val="Arial"/>
      </rPr>
      <t xml:space="preserve"> following lethal irradiation and Hh pathway perturbation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</si>
</sst>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b/>
      <sz val="12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Arial"/>
    </font>
    <font>
      <b/>
      <sz val="14"/>
      <color theme="1"/>
      <name val="Arial"/>
    </font>
    <font>
      <b/>
      <i/>
      <sz val="12"/>
      <color theme="1"/>
      <name val="Arial"/>
    </font>
    <font>
      <b/>
      <i/>
      <sz val="14"/>
      <color theme="1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2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49" fontId="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1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11" fontId="1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1" fontId="1" fillId="0" borderId="0" xfId="0" applyNumberFormat="1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49" fontId="5" fillId="0" borderId="0" xfId="0" applyNumberFormat="1" applyFont="1" applyAlignment="1">
      <alignment horizontal="left"/>
    </xf>
    <xf numFmtId="49" fontId="2" fillId="0" borderId="2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</cellXfs>
  <cellStyles count="1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tabSelected="1" workbookViewId="0"/>
  </sheetViews>
  <sheetFormatPr baseColWidth="10" defaultRowHeight="15" x14ac:dyDescent="0"/>
  <cols>
    <col min="1" max="1" width="15.83203125" style="1" customWidth="1"/>
    <col min="2" max="2" width="10.83203125" style="1"/>
    <col min="3" max="16" width="15.83203125" style="1" customWidth="1"/>
    <col min="17" max="16384" width="10.83203125" style="1"/>
  </cols>
  <sheetData>
    <row r="1" spans="1:16" ht="17">
      <c r="A1" s="3" t="s">
        <v>38</v>
      </c>
    </row>
    <row r="3" spans="1:16">
      <c r="A3" s="2" t="s">
        <v>14</v>
      </c>
    </row>
    <row r="4" spans="1:16">
      <c r="C4" s="14" t="s">
        <v>15</v>
      </c>
      <c r="D4" s="14"/>
      <c r="E4" s="14"/>
      <c r="F4" s="14"/>
      <c r="G4" s="14"/>
      <c r="H4" s="14"/>
      <c r="I4" s="14"/>
      <c r="J4" s="14" t="s">
        <v>16</v>
      </c>
      <c r="K4" s="14"/>
      <c r="L4" s="14"/>
      <c r="M4" s="14"/>
      <c r="N4" s="14"/>
      <c r="O4" s="14"/>
      <c r="P4" s="14"/>
    </row>
    <row r="5" spans="1:16">
      <c r="A5" s="2" t="s">
        <v>0</v>
      </c>
      <c r="B5" s="2" t="s">
        <v>1</v>
      </c>
      <c r="C5" s="2" t="s">
        <v>9</v>
      </c>
      <c r="D5" s="2" t="s">
        <v>19</v>
      </c>
      <c r="E5" s="2" t="s">
        <v>18</v>
      </c>
      <c r="F5" s="2" t="s">
        <v>20</v>
      </c>
      <c r="G5" s="2" t="s">
        <v>24</v>
      </c>
      <c r="H5" s="2" t="s">
        <v>23</v>
      </c>
      <c r="I5" s="2" t="s">
        <v>17</v>
      </c>
      <c r="J5" s="2" t="s">
        <v>9</v>
      </c>
      <c r="K5" s="2" t="s">
        <v>19</v>
      </c>
      <c r="L5" s="2" t="s">
        <v>18</v>
      </c>
      <c r="M5" s="2" t="s">
        <v>20</v>
      </c>
      <c r="N5" s="2" t="s">
        <v>24</v>
      </c>
      <c r="O5" s="2" t="s">
        <v>23</v>
      </c>
      <c r="P5" s="2" t="s">
        <v>17</v>
      </c>
    </row>
    <row r="6" spans="1:16">
      <c r="A6" s="1" t="s">
        <v>35</v>
      </c>
      <c r="B6" s="1" t="s">
        <v>2</v>
      </c>
      <c r="C6" s="4">
        <v>0.10265924999999999</v>
      </c>
      <c r="D6" s="8">
        <v>20</v>
      </c>
      <c r="E6" s="5">
        <v>1</v>
      </c>
      <c r="F6" s="5">
        <v>178</v>
      </c>
      <c r="G6" s="5">
        <f xml:space="preserve"> D6 + F6</f>
        <v>198</v>
      </c>
      <c r="H6" s="5">
        <f xml:space="preserve"> E6 + F6</f>
        <v>179</v>
      </c>
      <c r="I6" s="5">
        <f xml:space="preserve"> SUM(D6:F6)</f>
        <v>199</v>
      </c>
      <c r="J6" s="4">
        <v>0.22353972</v>
      </c>
      <c r="K6" s="5">
        <v>177</v>
      </c>
      <c r="L6" s="5">
        <v>0</v>
      </c>
      <c r="M6" s="5">
        <v>7</v>
      </c>
      <c r="N6" s="5">
        <f xml:space="preserve"> K6 + M6</f>
        <v>184</v>
      </c>
      <c r="O6" s="5">
        <f xml:space="preserve"> L6 + M6</f>
        <v>7</v>
      </c>
      <c r="P6" s="5">
        <f xml:space="preserve"> SUM(K6:M6)</f>
        <v>184</v>
      </c>
    </row>
    <row r="7" spans="1:16">
      <c r="B7" s="1" t="s">
        <v>3</v>
      </c>
      <c r="C7" s="4">
        <v>0.13498031299999999</v>
      </c>
      <c r="D7" s="5">
        <v>21</v>
      </c>
      <c r="E7" s="5">
        <v>1</v>
      </c>
      <c r="F7" s="5">
        <v>192</v>
      </c>
      <c r="G7" s="5">
        <f t="shared" ref="G7:G30" si="0" xml:space="preserve"> D7 + F7</f>
        <v>213</v>
      </c>
      <c r="H7" s="5">
        <f t="shared" ref="H7:H30" si="1" xml:space="preserve"> E7 + F7</f>
        <v>193</v>
      </c>
      <c r="I7" s="5">
        <f t="shared" ref="I7:I30" si="2" xml:space="preserve"> SUM(D7:F7)</f>
        <v>214</v>
      </c>
      <c r="J7" s="4">
        <v>0.33951010300000001</v>
      </c>
      <c r="K7" s="5">
        <v>190</v>
      </c>
      <c r="L7" s="5">
        <v>1</v>
      </c>
      <c r="M7" s="5">
        <v>8</v>
      </c>
      <c r="N7" s="5">
        <f t="shared" ref="N7:N30" si="3" xml:space="preserve"> K7 + M7</f>
        <v>198</v>
      </c>
      <c r="O7" s="5">
        <f t="shared" ref="O7:O30" si="4" xml:space="preserve"> L7 + M7</f>
        <v>9</v>
      </c>
      <c r="P7" s="5">
        <f t="shared" ref="P7:P30" si="5" xml:space="preserve"> SUM(K7:M7)</f>
        <v>199</v>
      </c>
    </row>
    <row r="8" spans="1:16">
      <c r="B8" s="1" t="s">
        <v>4</v>
      </c>
      <c r="C8" s="4">
        <v>9.9372699999999994E-2</v>
      </c>
      <c r="D8" s="5">
        <v>5</v>
      </c>
      <c r="E8" s="5">
        <v>4</v>
      </c>
      <c r="F8" s="5">
        <v>181</v>
      </c>
      <c r="G8" s="5">
        <f t="shared" si="0"/>
        <v>186</v>
      </c>
      <c r="H8" s="5">
        <f t="shared" si="1"/>
        <v>185</v>
      </c>
      <c r="I8" s="5">
        <f t="shared" si="2"/>
        <v>190</v>
      </c>
      <c r="J8" s="4">
        <v>0.23489275899999998</v>
      </c>
      <c r="K8" s="5">
        <v>132</v>
      </c>
      <c r="L8" s="5">
        <v>0</v>
      </c>
      <c r="M8" s="5">
        <v>16</v>
      </c>
      <c r="N8" s="5">
        <f t="shared" si="3"/>
        <v>148</v>
      </c>
      <c r="O8" s="5">
        <f t="shared" si="4"/>
        <v>16</v>
      </c>
      <c r="P8" s="5">
        <f t="shared" si="5"/>
        <v>148</v>
      </c>
    </row>
    <row r="9" spans="1:16">
      <c r="B9" s="1" t="s">
        <v>5</v>
      </c>
      <c r="C9" s="4">
        <v>0.10649961599999999</v>
      </c>
      <c r="D9" s="5">
        <v>11</v>
      </c>
      <c r="E9" s="5">
        <v>7</v>
      </c>
      <c r="F9" s="5">
        <v>163</v>
      </c>
      <c r="G9" s="5">
        <f t="shared" si="0"/>
        <v>174</v>
      </c>
      <c r="H9" s="5">
        <f t="shared" si="1"/>
        <v>170</v>
      </c>
      <c r="I9" s="5">
        <f t="shared" si="2"/>
        <v>181</v>
      </c>
      <c r="J9" s="4">
        <v>0.28012629999999999</v>
      </c>
      <c r="K9" s="5">
        <v>199</v>
      </c>
      <c r="L9" s="5">
        <v>3</v>
      </c>
      <c r="M9" s="5">
        <v>20</v>
      </c>
      <c r="N9" s="5">
        <f t="shared" si="3"/>
        <v>219</v>
      </c>
      <c r="O9" s="5">
        <f t="shared" si="4"/>
        <v>23</v>
      </c>
      <c r="P9" s="5">
        <f t="shared" si="5"/>
        <v>222</v>
      </c>
    </row>
    <row r="10" spans="1:16">
      <c r="B10" s="1" t="s">
        <v>6</v>
      </c>
      <c r="C10" s="4">
        <v>0.11482405700000001</v>
      </c>
      <c r="D10" s="5">
        <v>16</v>
      </c>
      <c r="E10" s="5">
        <v>1</v>
      </c>
      <c r="F10" s="5">
        <v>175</v>
      </c>
      <c r="G10" s="5">
        <f t="shared" si="0"/>
        <v>191</v>
      </c>
      <c r="H10" s="5">
        <f t="shared" si="1"/>
        <v>176</v>
      </c>
      <c r="I10" s="5">
        <f t="shared" si="2"/>
        <v>192</v>
      </c>
      <c r="J10" s="4">
        <v>0.30877740199999998</v>
      </c>
      <c r="K10" s="5">
        <v>190</v>
      </c>
      <c r="L10" s="5">
        <v>6</v>
      </c>
      <c r="M10" s="5">
        <v>11</v>
      </c>
      <c r="N10" s="5">
        <f t="shared" si="3"/>
        <v>201</v>
      </c>
      <c r="O10" s="5">
        <f t="shared" si="4"/>
        <v>17</v>
      </c>
      <c r="P10" s="5">
        <f t="shared" si="5"/>
        <v>207</v>
      </c>
    </row>
    <row r="11" spans="1:16">
      <c r="B11" s="1" t="s">
        <v>10</v>
      </c>
      <c r="C11" s="4">
        <v>8.8030995000000001E-2</v>
      </c>
      <c r="D11" s="5">
        <v>20</v>
      </c>
      <c r="E11" s="5">
        <v>0</v>
      </c>
      <c r="F11" s="5">
        <v>172</v>
      </c>
      <c r="G11" s="5">
        <f t="shared" si="0"/>
        <v>192</v>
      </c>
      <c r="H11" s="5">
        <f t="shared" si="1"/>
        <v>172</v>
      </c>
      <c r="I11" s="5">
        <f t="shared" si="2"/>
        <v>192</v>
      </c>
      <c r="J11" s="4">
        <v>0.20299223699999999</v>
      </c>
      <c r="K11" s="5">
        <v>175</v>
      </c>
      <c r="L11" s="5">
        <v>1</v>
      </c>
      <c r="M11" s="5">
        <v>8</v>
      </c>
      <c r="N11" s="5">
        <f t="shared" si="3"/>
        <v>183</v>
      </c>
      <c r="O11" s="5">
        <f t="shared" si="4"/>
        <v>9</v>
      </c>
      <c r="P11" s="5">
        <f t="shared" si="5"/>
        <v>184</v>
      </c>
    </row>
    <row r="12" spans="1:16">
      <c r="B12" s="1" t="s">
        <v>11</v>
      </c>
      <c r="C12" s="4">
        <v>7.6056525999999999E-2</v>
      </c>
      <c r="D12" s="5">
        <v>5</v>
      </c>
      <c r="E12" s="5">
        <v>0</v>
      </c>
      <c r="F12" s="5">
        <v>170</v>
      </c>
      <c r="G12" s="5">
        <f t="shared" si="0"/>
        <v>175</v>
      </c>
      <c r="H12" s="5">
        <f t="shared" si="1"/>
        <v>170</v>
      </c>
      <c r="I12" s="5">
        <f t="shared" si="2"/>
        <v>175</v>
      </c>
      <c r="J12" s="4">
        <v>0.17290402700000002</v>
      </c>
      <c r="K12" s="5">
        <v>133</v>
      </c>
      <c r="L12" s="5">
        <v>2</v>
      </c>
      <c r="M12" s="5">
        <v>21</v>
      </c>
      <c r="N12" s="5">
        <f t="shared" si="3"/>
        <v>154</v>
      </c>
      <c r="O12" s="5">
        <f t="shared" si="4"/>
        <v>23</v>
      </c>
      <c r="P12" s="5">
        <f t="shared" si="5"/>
        <v>156</v>
      </c>
    </row>
    <row r="13" spans="1:16">
      <c r="B13" s="1" t="s">
        <v>12</v>
      </c>
      <c r="C13" s="4">
        <v>0.11550294100000001</v>
      </c>
      <c r="D13" s="5">
        <v>25</v>
      </c>
      <c r="E13" s="5">
        <v>2</v>
      </c>
      <c r="F13" s="5">
        <v>170</v>
      </c>
      <c r="G13" s="5">
        <f t="shared" si="0"/>
        <v>195</v>
      </c>
      <c r="H13" s="5">
        <f t="shared" si="1"/>
        <v>172</v>
      </c>
      <c r="I13" s="5">
        <f t="shared" si="2"/>
        <v>197</v>
      </c>
      <c r="J13" s="4">
        <v>0.29563862800000001</v>
      </c>
      <c r="K13" s="5">
        <v>199</v>
      </c>
      <c r="L13" s="5">
        <v>5</v>
      </c>
      <c r="M13" s="5">
        <v>15</v>
      </c>
      <c r="N13" s="5">
        <f t="shared" si="3"/>
        <v>214</v>
      </c>
      <c r="O13" s="5">
        <f t="shared" si="4"/>
        <v>20</v>
      </c>
      <c r="P13" s="5">
        <f t="shared" si="5"/>
        <v>219</v>
      </c>
    </row>
    <row r="14" spans="1:16">
      <c r="A14" s="12" t="s">
        <v>36</v>
      </c>
      <c r="B14" s="1" t="s">
        <v>2</v>
      </c>
      <c r="C14" s="4">
        <v>0.11694942999999999</v>
      </c>
      <c r="D14" s="5">
        <v>122</v>
      </c>
      <c r="E14" s="5">
        <v>1</v>
      </c>
      <c r="F14" s="5">
        <v>87</v>
      </c>
      <c r="G14" s="5">
        <f t="shared" si="0"/>
        <v>209</v>
      </c>
      <c r="H14" s="5">
        <f t="shared" si="1"/>
        <v>88</v>
      </c>
      <c r="I14" s="5">
        <f t="shared" si="2"/>
        <v>210</v>
      </c>
      <c r="J14" s="4">
        <v>0.27385101899999997</v>
      </c>
      <c r="K14" s="5">
        <v>193</v>
      </c>
      <c r="L14" s="5">
        <v>0</v>
      </c>
      <c r="M14" s="5">
        <v>4</v>
      </c>
      <c r="N14" s="5">
        <f t="shared" si="3"/>
        <v>197</v>
      </c>
      <c r="O14" s="5">
        <f t="shared" si="4"/>
        <v>4</v>
      </c>
      <c r="P14" s="5">
        <f t="shared" si="5"/>
        <v>197</v>
      </c>
    </row>
    <row r="15" spans="1:16">
      <c r="B15" s="1" t="s">
        <v>3</v>
      </c>
      <c r="C15" s="4">
        <v>0.15321325799999999</v>
      </c>
      <c r="D15" s="5">
        <v>80</v>
      </c>
      <c r="E15" s="5">
        <v>0</v>
      </c>
      <c r="F15" s="5">
        <v>122</v>
      </c>
      <c r="G15" s="5">
        <f t="shared" si="0"/>
        <v>202</v>
      </c>
      <c r="H15" s="5">
        <f t="shared" si="1"/>
        <v>122</v>
      </c>
      <c r="I15" s="5">
        <f t="shared" si="2"/>
        <v>202</v>
      </c>
      <c r="J15" s="4">
        <v>0.366990647</v>
      </c>
      <c r="K15" s="5">
        <v>206</v>
      </c>
      <c r="L15" s="5">
        <v>0</v>
      </c>
      <c r="M15" s="5">
        <v>6</v>
      </c>
      <c r="N15" s="5">
        <f t="shared" si="3"/>
        <v>212</v>
      </c>
      <c r="O15" s="5">
        <f t="shared" si="4"/>
        <v>6</v>
      </c>
      <c r="P15" s="5">
        <f t="shared" si="5"/>
        <v>212</v>
      </c>
    </row>
    <row r="16" spans="1:16">
      <c r="B16" s="1" t="s">
        <v>4</v>
      </c>
      <c r="C16" s="4">
        <v>8.3430451000000003E-2</v>
      </c>
      <c r="D16" s="5">
        <v>101</v>
      </c>
      <c r="E16" s="5">
        <v>0</v>
      </c>
      <c r="F16" s="5">
        <v>52</v>
      </c>
      <c r="G16" s="5">
        <f t="shared" si="0"/>
        <v>153</v>
      </c>
      <c r="H16" s="5">
        <f t="shared" si="1"/>
        <v>52</v>
      </c>
      <c r="I16" s="5">
        <f t="shared" si="2"/>
        <v>153</v>
      </c>
      <c r="J16" s="4">
        <v>0.17383617300000001</v>
      </c>
      <c r="K16" s="5">
        <v>93</v>
      </c>
      <c r="L16" s="5">
        <v>0</v>
      </c>
      <c r="M16" s="5">
        <v>4</v>
      </c>
      <c r="N16" s="5">
        <f t="shared" si="3"/>
        <v>97</v>
      </c>
      <c r="O16" s="5">
        <f t="shared" si="4"/>
        <v>4</v>
      </c>
      <c r="P16" s="5">
        <f t="shared" si="5"/>
        <v>97</v>
      </c>
    </row>
    <row r="17" spans="1:16">
      <c r="B17" s="1" t="s">
        <v>5</v>
      </c>
      <c r="C17" s="4">
        <v>0.12103367800000001</v>
      </c>
      <c r="D17" s="5">
        <v>81</v>
      </c>
      <c r="E17" s="5">
        <v>0</v>
      </c>
      <c r="F17" s="5">
        <v>67</v>
      </c>
      <c r="G17" s="5">
        <f t="shared" si="0"/>
        <v>148</v>
      </c>
      <c r="H17" s="5">
        <f t="shared" si="1"/>
        <v>67</v>
      </c>
      <c r="I17" s="5">
        <f t="shared" si="2"/>
        <v>148</v>
      </c>
      <c r="J17" s="4">
        <v>0.25662721500000002</v>
      </c>
      <c r="K17" s="5">
        <v>152</v>
      </c>
      <c r="L17" s="5">
        <v>0</v>
      </c>
      <c r="M17" s="5">
        <v>0</v>
      </c>
      <c r="N17" s="5">
        <f t="shared" si="3"/>
        <v>152</v>
      </c>
      <c r="O17" s="5">
        <f t="shared" si="4"/>
        <v>0</v>
      </c>
      <c r="P17" s="5">
        <f t="shared" si="5"/>
        <v>152</v>
      </c>
    </row>
    <row r="18" spans="1:16">
      <c r="B18" s="1" t="s">
        <v>6</v>
      </c>
      <c r="C18" s="4">
        <v>0.10954072000000001</v>
      </c>
      <c r="D18" s="5">
        <v>97</v>
      </c>
      <c r="E18" s="5">
        <v>0</v>
      </c>
      <c r="F18" s="5">
        <v>113</v>
      </c>
      <c r="G18" s="5">
        <f t="shared" si="0"/>
        <v>210</v>
      </c>
      <c r="H18" s="5">
        <f t="shared" si="1"/>
        <v>113</v>
      </c>
      <c r="I18" s="5">
        <f t="shared" si="2"/>
        <v>210</v>
      </c>
      <c r="J18" s="4">
        <v>0.278094338</v>
      </c>
      <c r="K18" s="5">
        <v>204</v>
      </c>
      <c r="L18" s="5">
        <v>0</v>
      </c>
      <c r="M18" s="5">
        <v>8</v>
      </c>
      <c r="N18" s="5">
        <f t="shared" si="3"/>
        <v>212</v>
      </c>
      <c r="O18" s="5">
        <f t="shared" si="4"/>
        <v>8</v>
      </c>
      <c r="P18" s="5">
        <f t="shared" si="5"/>
        <v>212</v>
      </c>
    </row>
    <row r="19" spans="1:16">
      <c r="B19" s="1" t="s">
        <v>10</v>
      </c>
      <c r="C19" s="4">
        <v>0.119826773</v>
      </c>
      <c r="D19" s="5">
        <v>104</v>
      </c>
      <c r="E19" s="5">
        <v>0</v>
      </c>
      <c r="F19" s="5">
        <v>88</v>
      </c>
      <c r="G19" s="5">
        <f t="shared" si="0"/>
        <v>192</v>
      </c>
      <c r="H19" s="5">
        <f t="shared" si="1"/>
        <v>88</v>
      </c>
      <c r="I19" s="5">
        <f t="shared" si="2"/>
        <v>192</v>
      </c>
      <c r="J19" s="4">
        <v>0.29097086</v>
      </c>
      <c r="K19" s="5">
        <v>206</v>
      </c>
      <c r="L19" s="5">
        <v>0</v>
      </c>
      <c r="M19" s="5">
        <v>2</v>
      </c>
      <c r="N19" s="5">
        <f t="shared" si="3"/>
        <v>208</v>
      </c>
      <c r="O19" s="5">
        <f t="shared" si="4"/>
        <v>2</v>
      </c>
      <c r="P19" s="5">
        <f t="shared" si="5"/>
        <v>208</v>
      </c>
    </row>
    <row r="20" spans="1:16">
      <c r="B20" s="1" t="s">
        <v>11</v>
      </c>
      <c r="C20" s="4">
        <v>9.3081784000000001E-2</v>
      </c>
      <c r="D20" s="5">
        <v>126</v>
      </c>
      <c r="E20" s="5">
        <v>0</v>
      </c>
      <c r="F20" s="5">
        <v>60</v>
      </c>
      <c r="G20" s="5">
        <f t="shared" si="0"/>
        <v>186</v>
      </c>
      <c r="H20" s="5">
        <f t="shared" si="1"/>
        <v>60</v>
      </c>
      <c r="I20" s="5">
        <f t="shared" si="2"/>
        <v>186</v>
      </c>
      <c r="J20" s="4">
        <v>0.20643551199999999</v>
      </c>
      <c r="K20" s="5">
        <v>125</v>
      </c>
      <c r="L20" s="5">
        <v>0</v>
      </c>
      <c r="M20" s="5">
        <v>4</v>
      </c>
      <c r="N20" s="5">
        <f t="shared" si="3"/>
        <v>129</v>
      </c>
      <c r="O20" s="5">
        <f t="shared" si="4"/>
        <v>4</v>
      </c>
      <c r="P20" s="5">
        <f t="shared" si="5"/>
        <v>129</v>
      </c>
    </row>
    <row r="21" spans="1:16">
      <c r="B21" s="1" t="s">
        <v>12</v>
      </c>
      <c r="C21" s="4">
        <v>7.4040588000000004E-2</v>
      </c>
      <c r="D21" s="5">
        <v>94</v>
      </c>
      <c r="E21" s="5">
        <v>0</v>
      </c>
      <c r="F21" s="5">
        <v>69</v>
      </c>
      <c r="G21" s="5">
        <f t="shared" si="0"/>
        <v>163</v>
      </c>
      <c r="H21" s="5">
        <f t="shared" si="1"/>
        <v>69</v>
      </c>
      <c r="I21" s="5">
        <f t="shared" si="2"/>
        <v>163</v>
      </c>
      <c r="J21" s="4">
        <v>0.17850511399999999</v>
      </c>
      <c r="K21" s="5">
        <v>117</v>
      </c>
      <c r="L21" s="5">
        <v>0</v>
      </c>
      <c r="M21" s="5">
        <v>2</v>
      </c>
      <c r="N21" s="5">
        <f t="shared" si="3"/>
        <v>119</v>
      </c>
      <c r="O21" s="5">
        <f t="shared" si="4"/>
        <v>2</v>
      </c>
      <c r="P21" s="5">
        <f t="shared" si="5"/>
        <v>119</v>
      </c>
    </row>
    <row r="22" spans="1:16">
      <c r="A22" s="12" t="s">
        <v>37</v>
      </c>
      <c r="B22" s="1" t="s">
        <v>2</v>
      </c>
      <c r="C22" s="4">
        <v>0.10188812799999999</v>
      </c>
      <c r="D22" s="5">
        <v>3</v>
      </c>
      <c r="E22" s="5">
        <v>1</v>
      </c>
      <c r="F22" s="5">
        <v>194</v>
      </c>
      <c r="G22" s="5">
        <f t="shared" si="0"/>
        <v>197</v>
      </c>
      <c r="H22" s="5">
        <f t="shared" si="1"/>
        <v>195</v>
      </c>
      <c r="I22" s="5">
        <f t="shared" si="2"/>
        <v>198</v>
      </c>
      <c r="J22" s="4">
        <v>0.241468985</v>
      </c>
      <c r="K22" s="5">
        <v>147</v>
      </c>
      <c r="L22" s="5">
        <v>24</v>
      </c>
      <c r="M22" s="5">
        <v>58</v>
      </c>
      <c r="N22" s="5">
        <f t="shared" si="3"/>
        <v>205</v>
      </c>
      <c r="O22" s="5">
        <f t="shared" si="4"/>
        <v>82</v>
      </c>
      <c r="P22" s="5">
        <f t="shared" si="5"/>
        <v>229</v>
      </c>
    </row>
    <row r="23" spans="1:16">
      <c r="B23" s="1" t="s">
        <v>3</v>
      </c>
      <c r="C23" s="4">
        <v>0.11897943799999999</v>
      </c>
      <c r="D23" s="5">
        <v>9</v>
      </c>
      <c r="E23" s="5">
        <v>5</v>
      </c>
      <c r="F23" s="5">
        <v>241</v>
      </c>
      <c r="G23" s="5">
        <f t="shared" si="0"/>
        <v>250</v>
      </c>
      <c r="H23" s="5">
        <f t="shared" si="1"/>
        <v>246</v>
      </c>
      <c r="I23" s="5">
        <f t="shared" si="2"/>
        <v>255</v>
      </c>
      <c r="J23" s="4">
        <v>0.32633888900000002</v>
      </c>
      <c r="K23" s="5">
        <v>209</v>
      </c>
      <c r="L23" s="5">
        <v>22</v>
      </c>
      <c r="M23" s="5">
        <v>104</v>
      </c>
      <c r="N23" s="5">
        <f t="shared" si="3"/>
        <v>313</v>
      </c>
      <c r="O23" s="5">
        <f t="shared" si="4"/>
        <v>126</v>
      </c>
      <c r="P23" s="5">
        <f t="shared" si="5"/>
        <v>335</v>
      </c>
    </row>
    <row r="24" spans="1:16">
      <c r="B24" s="1" t="s">
        <v>4</v>
      </c>
      <c r="C24" s="4">
        <v>9.5348639999999998E-2</v>
      </c>
      <c r="D24" s="5">
        <v>1</v>
      </c>
      <c r="E24" s="5">
        <v>3</v>
      </c>
      <c r="F24" s="5">
        <v>183</v>
      </c>
      <c r="G24" s="5">
        <f t="shared" si="0"/>
        <v>184</v>
      </c>
      <c r="H24" s="5">
        <f t="shared" si="1"/>
        <v>186</v>
      </c>
      <c r="I24" s="5">
        <f t="shared" si="2"/>
        <v>187</v>
      </c>
      <c r="J24" s="4">
        <v>0.22158438200000002</v>
      </c>
      <c r="K24" s="5">
        <v>105</v>
      </c>
      <c r="L24" s="5">
        <v>9</v>
      </c>
      <c r="M24" s="5">
        <v>42</v>
      </c>
      <c r="N24" s="5">
        <f t="shared" si="3"/>
        <v>147</v>
      </c>
      <c r="O24" s="5">
        <f t="shared" si="4"/>
        <v>51</v>
      </c>
      <c r="P24" s="5">
        <f t="shared" si="5"/>
        <v>156</v>
      </c>
    </row>
    <row r="25" spans="1:16">
      <c r="B25" s="1" t="s">
        <v>5</v>
      </c>
      <c r="C25" s="4">
        <v>0.162507757</v>
      </c>
      <c r="D25" s="5">
        <v>7</v>
      </c>
      <c r="E25" s="5">
        <v>3</v>
      </c>
      <c r="F25" s="5">
        <v>255</v>
      </c>
      <c r="G25" s="5">
        <f t="shared" si="0"/>
        <v>262</v>
      </c>
      <c r="H25" s="5">
        <f t="shared" si="1"/>
        <v>258</v>
      </c>
      <c r="I25" s="5">
        <f t="shared" si="2"/>
        <v>265</v>
      </c>
      <c r="J25" s="4">
        <v>0.36111480099999999</v>
      </c>
      <c r="K25" s="5">
        <v>189</v>
      </c>
      <c r="L25" s="5">
        <v>39</v>
      </c>
      <c r="M25" s="5">
        <v>56</v>
      </c>
      <c r="N25" s="5">
        <f t="shared" si="3"/>
        <v>245</v>
      </c>
      <c r="O25" s="5">
        <f t="shared" si="4"/>
        <v>95</v>
      </c>
      <c r="P25" s="5">
        <f t="shared" si="5"/>
        <v>284</v>
      </c>
    </row>
    <row r="26" spans="1:16">
      <c r="B26" s="1" t="s">
        <v>6</v>
      </c>
      <c r="C26" s="4">
        <v>0.10505938099999999</v>
      </c>
      <c r="D26" s="5">
        <v>8</v>
      </c>
      <c r="E26" s="5">
        <v>3</v>
      </c>
      <c r="F26" s="5">
        <v>230</v>
      </c>
      <c r="G26" s="5">
        <f t="shared" si="0"/>
        <v>238</v>
      </c>
      <c r="H26" s="5">
        <f t="shared" si="1"/>
        <v>233</v>
      </c>
      <c r="I26" s="5">
        <f t="shared" si="2"/>
        <v>241</v>
      </c>
      <c r="J26" s="4">
        <v>0.25104332400000001</v>
      </c>
      <c r="K26" s="5">
        <v>141</v>
      </c>
      <c r="L26" s="5">
        <v>20</v>
      </c>
      <c r="M26" s="5">
        <v>48</v>
      </c>
      <c r="N26" s="5">
        <f t="shared" si="3"/>
        <v>189</v>
      </c>
      <c r="O26" s="5">
        <f t="shared" si="4"/>
        <v>68</v>
      </c>
      <c r="P26" s="5">
        <f t="shared" si="5"/>
        <v>209</v>
      </c>
    </row>
    <row r="27" spans="1:16">
      <c r="B27" s="1" t="s">
        <v>10</v>
      </c>
      <c r="C27" s="4">
        <v>0.109207727</v>
      </c>
      <c r="D27" s="5">
        <v>14</v>
      </c>
      <c r="E27" s="5">
        <v>9</v>
      </c>
      <c r="F27" s="5">
        <v>209</v>
      </c>
      <c r="G27" s="5">
        <f t="shared" si="0"/>
        <v>223</v>
      </c>
      <c r="H27" s="5">
        <f t="shared" si="1"/>
        <v>218</v>
      </c>
      <c r="I27" s="5">
        <f t="shared" si="2"/>
        <v>232</v>
      </c>
      <c r="J27" s="4">
        <v>0.24799870199999999</v>
      </c>
      <c r="K27" s="5">
        <v>169</v>
      </c>
      <c r="L27" s="5">
        <v>17</v>
      </c>
      <c r="M27" s="5">
        <v>59</v>
      </c>
      <c r="N27" s="5">
        <f t="shared" si="3"/>
        <v>228</v>
      </c>
      <c r="O27" s="5">
        <f t="shared" si="4"/>
        <v>76</v>
      </c>
      <c r="P27" s="5">
        <f t="shared" si="5"/>
        <v>245</v>
      </c>
    </row>
    <row r="28" spans="1:16">
      <c r="A28" s="2"/>
      <c r="B28" s="1" t="s">
        <v>11</v>
      </c>
      <c r="C28" s="4">
        <v>0.12126896199999999</v>
      </c>
      <c r="D28" s="5">
        <v>15</v>
      </c>
      <c r="E28" s="5">
        <v>9</v>
      </c>
      <c r="F28" s="5">
        <v>212</v>
      </c>
      <c r="G28" s="5">
        <f t="shared" si="0"/>
        <v>227</v>
      </c>
      <c r="H28" s="5">
        <f t="shared" si="1"/>
        <v>221</v>
      </c>
      <c r="I28" s="5">
        <f t="shared" si="2"/>
        <v>236</v>
      </c>
      <c r="J28" s="4">
        <v>0.30153049900000001</v>
      </c>
      <c r="K28" s="5">
        <v>143</v>
      </c>
      <c r="L28" s="5">
        <v>32</v>
      </c>
      <c r="M28" s="5">
        <v>55</v>
      </c>
      <c r="N28" s="5">
        <f t="shared" si="3"/>
        <v>198</v>
      </c>
      <c r="O28" s="5">
        <f t="shared" si="4"/>
        <v>87</v>
      </c>
      <c r="P28" s="5">
        <f t="shared" si="5"/>
        <v>230</v>
      </c>
    </row>
    <row r="29" spans="1:16">
      <c r="B29" s="1" t="s">
        <v>12</v>
      </c>
      <c r="C29" s="11">
        <v>0.16008652100000001</v>
      </c>
      <c r="D29" s="10">
        <v>4</v>
      </c>
      <c r="E29" s="10">
        <v>1</v>
      </c>
      <c r="F29" s="10">
        <v>254</v>
      </c>
      <c r="G29" s="5">
        <f t="shared" si="0"/>
        <v>258</v>
      </c>
      <c r="H29" s="5">
        <f t="shared" si="1"/>
        <v>255</v>
      </c>
      <c r="I29" s="5">
        <f t="shared" si="2"/>
        <v>259</v>
      </c>
      <c r="J29" s="4">
        <v>0.34575177200000001</v>
      </c>
      <c r="K29" s="5">
        <v>171</v>
      </c>
      <c r="L29" s="5">
        <v>24</v>
      </c>
      <c r="M29" s="5">
        <v>66</v>
      </c>
      <c r="N29" s="5">
        <f t="shared" si="3"/>
        <v>237</v>
      </c>
      <c r="O29" s="5">
        <f t="shared" si="4"/>
        <v>90</v>
      </c>
      <c r="P29" s="5">
        <f t="shared" si="5"/>
        <v>261</v>
      </c>
    </row>
    <row r="30" spans="1:16" s="2" customFormat="1">
      <c r="B30" s="1" t="s">
        <v>21</v>
      </c>
      <c r="C30" s="4">
        <v>0.119634872</v>
      </c>
      <c r="D30" s="5">
        <v>21</v>
      </c>
      <c r="E30" s="5">
        <v>3</v>
      </c>
      <c r="F30" s="5">
        <v>218</v>
      </c>
      <c r="G30" s="5">
        <f t="shared" si="0"/>
        <v>239</v>
      </c>
      <c r="H30" s="5">
        <f t="shared" si="1"/>
        <v>221</v>
      </c>
      <c r="I30" s="5">
        <f t="shared" si="2"/>
        <v>242</v>
      </c>
      <c r="J30" s="4">
        <v>0.30303991200000002</v>
      </c>
      <c r="K30" s="5">
        <v>231</v>
      </c>
      <c r="L30" s="5">
        <v>9</v>
      </c>
      <c r="M30" s="5">
        <v>80</v>
      </c>
      <c r="N30" s="5">
        <f t="shared" si="3"/>
        <v>311</v>
      </c>
      <c r="O30" s="5">
        <f t="shared" si="4"/>
        <v>89</v>
      </c>
      <c r="P30" s="5">
        <f t="shared" si="5"/>
        <v>320</v>
      </c>
    </row>
    <row r="31" spans="1:16">
      <c r="C31" s="6"/>
      <c r="D31" s="6"/>
      <c r="E31" s="6"/>
      <c r="F31" s="6"/>
      <c r="G31" s="6"/>
      <c r="H31" s="6"/>
      <c r="I31" s="6"/>
    </row>
    <row r="32" spans="1:16">
      <c r="A32" s="2" t="s">
        <v>25</v>
      </c>
    </row>
    <row r="33" spans="1:14">
      <c r="C33" s="14" t="s">
        <v>15</v>
      </c>
      <c r="D33" s="14"/>
      <c r="E33" s="14"/>
      <c r="F33" s="14"/>
      <c r="G33" s="14"/>
      <c r="H33" s="14"/>
      <c r="I33" s="14" t="s">
        <v>16</v>
      </c>
      <c r="J33" s="14"/>
      <c r="K33" s="14"/>
      <c r="L33" s="14"/>
      <c r="M33" s="14"/>
      <c r="N33" s="14"/>
    </row>
    <row r="34" spans="1:14">
      <c r="A34" s="2" t="s">
        <v>0</v>
      </c>
      <c r="B34" s="2" t="s">
        <v>1</v>
      </c>
      <c r="C34" s="2" t="s">
        <v>19</v>
      </c>
      <c r="D34" s="2" t="s">
        <v>18</v>
      </c>
      <c r="E34" s="2" t="s">
        <v>20</v>
      </c>
      <c r="F34" s="2" t="s">
        <v>24</v>
      </c>
      <c r="G34" s="2" t="s">
        <v>26</v>
      </c>
      <c r="H34" s="2" t="s">
        <v>17</v>
      </c>
      <c r="I34" s="2" t="s">
        <v>19</v>
      </c>
      <c r="J34" s="2" t="s">
        <v>18</v>
      </c>
      <c r="K34" s="2" t="s">
        <v>20</v>
      </c>
      <c r="L34" s="2" t="s">
        <v>24</v>
      </c>
      <c r="M34" s="2" t="s">
        <v>26</v>
      </c>
      <c r="N34" s="2" t="s">
        <v>17</v>
      </c>
    </row>
    <row r="35" spans="1:14">
      <c r="A35" s="1" t="s">
        <v>35</v>
      </c>
      <c r="B35" s="1" t="s">
        <v>2</v>
      </c>
      <c r="C35" s="6">
        <f xml:space="preserve"> D6 / C6</f>
        <v>194.81926859976087</v>
      </c>
      <c r="D35" s="6">
        <f xml:space="preserve"> E6 / C6</f>
        <v>9.7409634299880441</v>
      </c>
      <c r="E35" s="6">
        <f xml:space="preserve"> F6 / C6</f>
        <v>1733.8914905378717</v>
      </c>
      <c r="F35" s="6">
        <f xml:space="preserve"> G6 / C6</f>
        <v>1928.7107591376325</v>
      </c>
      <c r="G35" s="6">
        <f xml:space="preserve"> H6 / C6</f>
        <v>1743.6324539678599</v>
      </c>
      <c r="H35" s="6">
        <f xml:space="preserve"> I6 / C6</f>
        <v>1938.4517225676207</v>
      </c>
      <c r="I35" s="6">
        <f xml:space="preserve"> K6 / J6</f>
        <v>791.80559052324122</v>
      </c>
      <c r="J35" s="6">
        <f xml:space="preserve"> L6 / J6</f>
        <v>0</v>
      </c>
      <c r="K35" s="6">
        <f xml:space="preserve"> M6 / J6</f>
        <v>31.314345387924796</v>
      </c>
      <c r="L35" s="6">
        <f xml:space="preserve"> N6 / J6</f>
        <v>823.11993591116607</v>
      </c>
      <c r="M35" s="6">
        <f xml:space="preserve"> O6 / J6</f>
        <v>31.314345387924796</v>
      </c>
      <c r="N35" s="6">
        <f xml:space="preserve"> P6 / J6</f>
        <v>823.11993591116607</v>
      </c>
    </row>
    <row r="36" spans="1:14">
      <c r="B36" s="1" t="s">
        <v>3</v>
      </c>
      <c r="C36" s="6">
        <f t="shared" ref="C36:C59" si="6" xml:space="preserve"> D7 / C7</f>
        <v>155.5782434731797</v>
      </c>
      <c r="D36" s="6">
        <f t="shared" ref="D36:D59" si="7" xml:space="preserve"> E7 / C7</f>
        <v>7.4084877844371277</v>
      </c>
      <c r="E36" s="6">
        <f t="shared" ref="E36:E56" si="8" xml:space="preserve"> F7 / C7</f>
        <v>1422.4296546119285</v>
      </c>
      <c r="F36" s="6">
        <f t="shared" ref="F36:F56" si="9" xml:space="preserve"> G7 / C7</f>
        <v>1578.0078980851083</v>
      </c>
      <c r="G36" s="6">
        <f t="shared" ref="G36:G56" si="10" xml:space="preserve"> H7 / C7</f>
        <v>1429.8381423963658</v>
      </c>
      <c r="H36" s="6">
        <f t="shared" ref="H36:H56" si="11" xml:space="preserve"> I7 / C7</f>
        <v>1585.4163858695454</v>
      </c>
      <c r="I36" s="6">
        <f t="shared" ref="I36:I56" si="12" xml:space="preserve"> K7 / J7</f>
        <v>559.62988529976087</v>
      </c>
      <c r="J36" s="6">
        <f t="shared" ref="J36:J56" si="13" xml:space="preserve"> L7 / J7</f>
        <v>2.94542044894611</v>
      </c>
      <c r="K36" s="6">
        <f t="shared" ref="K36:K56" si="14" xml:space="preserve"> M7 / J7</f>
        <v>23.56336359156888</v>
      </c>
      <c r="L36" s="6">
        <f t="shared" ref="L36:L56" si="15" xml:space="preserve"> N7 / J7</f>
        <v>583.19324889132974</v>
      </c>
      <c r="M36" s="6">
        <f t="shared" ref="M36:M56" si="16" xml:space="preserve"> O7 / J7</f>
        <v>26.508784040514989</v>
      </c>
      <c r="N36" s="6">
        <f t="shared" ref="N36:N56" si="17" xml:space="preserve"> P7 / J7</f>
        <v>586.1386693402759</v>
      </c>
    </row>
    <row r="37" spans="1:14">
      <c r="B37" s="1" t="s">
        <v>4</v>
      </c>
      <c r="C37" s="6">
        <f t="shared" si="6"/>
        <v>50.31562994665537</v>
      </c>
      <c r="D37" s="6">
        <f t="shared" si="7"/>
        <v>40.252503957324301</v>
      </c>
      <c r="E37" s="6">
        <f t="shared" si="8"/>
        <v>1821.4258040689244</v>
      </c>
      <c r="F37" s="6">
        <f t="shared" si="9"/>
        <v>1871.7414340155799</v>
      </c>
      <c r="G37" s="6">
        <f t="shared" si="10"/>
        <v>1861.6783080262487</v>
      </c>
      <c r="H37" s="6">
        <f t="shared" si="11"/>
        <v>1911.9939379729042</v>
      </c>
      <c r="I37" s="6">
        <f t="shared" si="12"/>
        <v>561.95857446589071</v>
      </c>
      <c r="J37" s="6">
        <f t="shared" si="13"/>
        <v>0</v>
      </c>
      <c r="K37" s="6">
        <f t="shared" si="14"/>
        <v>68.116190844350385</v>
      </c>
      <c r="L37" s="6">
        <f t="shared" si="15"/>
        <v>630.0747653102411</v>
      </c>
      <c r="M37" s="6">
        <f t="shared" si="16"/>
        <v>68.116190844350385</v>
      </c>
      <c r="N37" s="6">
        <f t="shared" si="17"/>
        <v>630.0747653102411</v>
      </c>
    </row>
    <row r="38" spans="1:14">
      <c r="B38" s="1" t="s">
        <v>5</v>
      </c>
      <c r="C38" s="6">
        <f t="shared" si="6"/>
        <v>103.28675739074966</v>
      </c>
      <c r="D38" s="6">
        <f t="shared" si="7"/>
        <v>65.727936521386141</v>
      </c>
      <c r="E38" s="6">
        <f t="shared" si="8"/>
        <v>1530.5219504265631</v>
      </c>
      <c r="F38" s="6">
        <f t="shared" si="9"/>
        <v>1633.8087078173128</v>
      </c>
      <c r="G38" s="6">
        <f t="shared" si="10"/>
        <v>1596.2498869479493</v>
      </c>
      <c r="H38" s="6">
        <f t="shared" si="11"/>
        <v>1699.536644338699</v>
      </c>
      <c r="I38" s="6">
        <f t="shared" si="12"/>
        <v>710.39384734671467</v>
      </c>
      <c r="J38" s="6">
        <f t="shared" si="13"/>
        <v>10.709454985126353</v>
      </c>
      <c r="K38" s="6">
        <f t="shared" si="14"/>
        <v>71.39636656750902</v>
      </c>
      <c r="L38" s="6">
        <f t="shared" si="15"/>
        <v>781.79021391422373</v>
      </c>
      <c r="M38" s="6">
        <f t="shared" si="16"/>
        <v>82.105821552635362</v>
      </c>
      <c r="N38" s="6">
        <f t="shared" si="17"/>
        <v>792.49966889935001</v>
      </c>
    </row>
    <row r="39" spans="1:14">
      <c r="B39" s="1" t="s">
        <v>6</v>
      </c>
      <c r="C39" s="6">
        <f t="shared" si="6"/>
        <v>139.34362204254811</v>
      </c>
      <c r="D39" s="6">
        <f t="shared" si="7"/>
        <v>8.7089763776592566</v>
      </c>
      <c r="E39" s="6">
        <f t="shared" si="8"/>
        <v>1524.0708660903697</v>
      </c>
      <c r="F39" s="6">
        <f t="shared" si="9"/>
        <v>1663.414488132918</v>
      </c>
      <c r="G39" s="6">
        <f t="shared" si="10"/>
        <v>1532.7798424680291</v>
      </c>
      <c r="H39" s="6">
        <f t="shared" si="11"/>
        <v>1672.1234645105772</v>
      </c>
      <c r="I39" s="6">
        <f t="shared" si="12"/>
        <v>615.33000397483761</v>
      </c>
      <c r="J39" s="6">
        <f t="shared" si="13"/>
        <v>19.431473809731713</v>
      </c>
      <c r="K39" s="6">
        <f t="shared" si="14"/>
        <v>35.624368651174805</v>
      </c>
      <c r="L39" s="6">
        <f t="shared" si="15"/>
        <v>650.9543726260124</v>
      </c>
      <c r="M39" s="6">
        <f t="shared" si="16"/>
        <v>55.055842460906518</v>
      </c>
      <c r="N39" s="6">
        <f t="shared" si="17"/>
        <v>670.38584643574404</v>
      </c>
    </row>
    <row r="40" spans="1:14">
      <c r="B40" s="1" t="s">
        <v>10</v>
      </c>
      <c r="C40" s="6">
        <f t="shared" si="6"/>
        <v>227.1927063871083</v>
      </c>
      <c r="D40" s="6">
        <f t="shared" si="7"/>
        <v>0</v>
      </c>
      <c r="E40" s="6">
        <f t="shared" si="8"/>
        <v>1953.8572749291316</v>
      </c>
      <c r="F40" s="6">
        <f t="shared" si="9"/>
        <v>2181.0499813162396</v>
      </c>
      <c r="G40" s="6">
        <f t="shared" si="10"/>
        <v>1953.8572749291316</v>
      </c>
      <c r="H40" s="6">
        <f t="shared" si="11"/>
        <v>2181.0499813162396</v>
      </c>
      <c r="I40" s="6">
        <f t="shared" si="12"/>
        <v>862.10193348428402</v>
      </c>
      <c r="J40" s="6">
        <f t="shared" si="13"/>
        <v>4.9262967627673371</v>
      </c>
      <c r="K40" s="6">
        <f t="shared" si="14"/>
        <v>39.410374102138697</v>
      </c>
      <c r="L40" s="6">
        <f t="shared" si="15"/>
        <v>901.51230758642271</v>
      </c>
      <c r="M40" s="6">
        <f t="shared" si="16"/>
        <v>44.336670864906033</v>
      </c>
      <c r="N40" s="6">
        <f t="shared" si="17"/>
        <v>906.43860434918997</v>
      </c>
    </row>
    <row r="41" spans="1:14">
      <c r="B41" s="1" t="s">
        <v>11</v>
      </c>
      <c r="C41" s="6">
        <f t="shared" si="6"/>
        <v>65.74057826411898</v>
      </c>
      <c r="D41" s="6">
        <f t="shared" si="7"/>
        <v>0</v>
      </c>
      <c r="E41" s="6">
        <f t="shared" si="8"/>
        <v>2235.1796609800454</v>
      </c>
      <c r="F41" s="6">
        <f t="shared" si="9"/>
        <v>2300.9202392441643</v>
      </c>
      <c r="G41" s="6">
        <f t="shared" si="10"/>
        <v>2235.1796609800454</v>
      </c>
      <c r="H41" s="6">
        <f t="shared" si="11"/>
        <v>2300.9202392441643</v>
      </c>
      <c r="I41" s="6">
        <f t="shared" si="12"/>
        <v>769.21285355603652</v>
      </c>
      <c r="J41" s="6">
        <f t="shared" si="13"/>
        <v>11.567110579790024</v>
      </c>
      <c r="K41" s="6">
        <f t="shared" si="14"/>
        <v>121.45466108779524</v>
      </c>
      <c r="L41" s="6">
        <f t="shared" si="15"/>
        <v>890.66751464383174</v>
      </c>
      <c r="M41" s="6">
        <f t="shared" si="16"/>
        <v>133.02177166758526</v>
      </c>
      <c r="N41" s="6">
        <f t="shared" si="17"/>
        <v>902.23462522362183</v>
      </c>
    </row>
    <row r="42" spans="1:14">
      <c r="B42" s="1" t="s">
        <v>12</v>
      </c>
      <c r="C42" s="6">
        <f t="shared" si="6"/>
        <v>216.44470507465257</v>
      </c>
      <c r="D42" s="6">
        <f t="shared" si="7"/>
        <v>17.315576405972205</v>
      </c>
      <c r="E42" s="6">
        <f t="shared" si="8"/>
        <v>1471.8239945076375</v>
      </c>
      <c r="F42" s="6">
        <f t="shared" si="9"/>
        <v>1688.2686995822901</v>
      </c>
      <c r="G42" s="6">
        <f t="shared" si="10"/>
        <v>1489.1395709136098</v>
      </c>
      <c r="H42" s="6">
        <f t="shared" si="11"/>
        <v>1705.5842759882623</v>
      </c>
      <c r="I42" s="6">
        <f t="shared" si="12"/>
        <v>673.11907563040097</v>
      </c>
      <c r="J42" s="6">
        <f t="shared" si="13"/>
        <v>16.912539588703542</v>
      </c>
      <c r="K42" s="6">
        <f t="shared" si="14"/>
        <v>50.737618766110629</v>
      </c>
      <c r="L42" s="6">
        <f t="shared" si="15"/>
        <v>723.85669439651167</v>
      </c>
      <c r="M42" s="6">
        <f t="shared" si="16"/>
        <v>67.650158354814167</v>
      </c>
      <c r="N42" s="6">
        <f t="shared" si="17"/>
        <v>740.76923398521524</v>
      </c>
    </row>
    <row r="43" spans="1:14">
      <c r="A43" s="12" t="s">
        <v>36</v>
      </c>
      <c r="B43" s="1" t="s">
        <v>2</v>
      </c>
      <c r="C43" s="6">
        <f t="shared" si="6"/>
        <v>1043.1859308762771</v>
      </c>
      <c r="D43" s="6">
        <f t="shared" si="7"/>
        <v>8.5507043514448942</v>
      </c>
      <c r="E43" s="6">
        <f t="shared" si="8"/>
        <v>743.91127857570575</v>
      </c>
      <c r="F43" s="6">
        <f t="shared" si="9"/>
        <v>1787.097209451983</v>
      </c>
      <c r="G43" s="6">
        <f t="shared" si="10"/>
        <v>752.46198292715064</v>
      </c>
      <c r="H43" s="6">
        <f t="shared" si="11"/>
        <v>1795.6479138034279</v>
      </c>
      <c r="I43" s="6">
        <f t="shared" si="12"/>
        <v>704.76276007576223</v>
      </c>
      <c r="J43" s="6">
        <f t="shared" si="13"/>
        <v>0</v>
      </c>
      <c r="K43" s="6">
        <f t="shared" si="14"/>
        <v>14.606482074109064</v>
      </c>
      <c r="L43" s="6">
        <f t="shared" si="15"/>
        <v>719.3692421498713</v>
      </c>
      <c r="M43" s="6">
        <f t="shared" si="16"/>
        <v>14.606482074109064</v>
      </c>
      <c r="N43" s="6">
        <f t="shared" si="17"/>
        <v>719.3692421498713</v>
      </c>
    </row>
    <row r="44" spans="1:14">
      <c r="B44" s="1" t="s">
        <v>3</v>
      </c>
      <c r="C44" s="6">
        <f t="shared" si="6"/>
        <v>522.14802455280994</v>
      </c>
      <c r="D44" s="6">
        <f t="shared" si="7"/>
        <v>0</v>
      </c>
      <c r="E44" s="6">
        <f t="shared" si="8"/>
        <v>796.27573744303515</v>
      </c>
      <c r="F44" s="6">
        <f t="shared" si="9"/>
        <v>1318.4237619958451</v>
      </c>
      <c r="G44" s="6">
        <f t="shared" si="10"/>
        <v>796.27573744303515</v>
      </c>
      <c r="H44" s="6">
        <f t="shared" si="11"/>
        <v>1318.4237619958451</v>
      </c>
      <c r="I44" s="6">
        <f t="shared" si="12"/>
        <v>561.32220721145518</v>
      </c>
      <c r="J44" s="6">
        <f t="shared" si="13"/>
        <v>0</v>
      </c>
      <c r="K44" s="6">
        <f t="shared" si="14"/>
        <v>16.34919050130452</v>
      </c>
      <c r="L44" s="6">
        <f t="shared" si="15"/>
        <v>577.6713977127597</v>
      </c>
      <c r="M44" s="6">
        <f t="shared" si="16"/>
        <v>16.34919050130452</v>
      </c>
      <c r="N44" s="6">
        <f t="shared" si="17"/>
        <v>577.6713977127597</v>
      </c>
    </row>
    <row r="45" spans="1:14">
      <c r="B45" s="1" t="s">
        <v>4</v>
      </c>
      <c r="C45" s="6">
        <f t="shared" si="6"/>
        <v>1210.5891648602019</v>
      </c>
      <c r="D45" s="6">
        <f t="shared" si="7"/>
        <v>0</v>
      </c>
      <c r="E45" s="6">
        <f t="shared" si="8"/>
        <v>623.27362943297521</v>
      </c>
      <c r="F45" s="6">
        <f t="shared" si="9"/>
        <v>1833.8627942931771</v>
      </c>
      <c r="G45" s="6">
        <f t="shared" si="10"/>
        <v>623.27362943297521</v>
      </c>
      <c r="H45" s="6">
        <f t="shared" si="11"/>
        <v>1833.8627942931771</v>
      </c>
      <c r="I45" s="6">
        <f t="shared" si="12"/>
        <v>534.98646682701644</v>
      </c>
      <c r="J45" s="6">
        <f t="shared" si="13"/>
        <v>0</v>
      </c>
      <c r="K45" s="6">
        <f t="shared" si="14"/>
        <v>23.010170616215763</v>
      </c>
      <c r="L45" s="6">
        <f t="shared" si="15"/>
        <v>557.9966374432322</v>
      </c>
      <c r="M45" s="6">
        <f t="shared" si="16"/>
        <v>23.010170616215763</v>
      </c>
      <c r="N45" s="6">
        <f t="shared" si="17"/>
        <v>557.9966374432322</v>
      </c>
    </row>
    <row r="46" spans="1:14">
      <c r="B46" s="1" t="s">
        <v>5</v>
      </c>
      <c r="C46" s="6">
        <f t="shared" si="6"/>
        <v>669.23521897764681</v>
      </c>
      <c r="D46" s="6">
        <f t="shared" si="7"/>
        <v>0</v>
      </c>
      <c r="E46" s="6">
        <f t="shared" si="8"/>
        <v>553.5649342160782</v>
      </c>
      <c r="F46" s="6">
        <f t="shared" si="9"/>
        <v>1222.800153193725</v>
      </c>
      <c r="G46" s="6">
        <f t="shared" si="10"/>
        <v>553.5649342160782</v>
      </c>
      <c r="H46" s="6">
        <f t="shared" si="11"/>
        <v>1222.800153193725</v>
      </c>
      <c r="I46" s="6">
        <f t="shared" si="12"/>
        <v>592.29883315376344</v>
      </c>
      <c r="J46" s="6">
        <f t="shared" si="13"/>
        <v>0</v>
      </c>
      <c r="K46" s="6">
        <f t="shared" si="14"/>
        <v>0</v>
      </c>
      <c r="L46" s="6">
        <f t="shared" si="15"/>
        <v>592.29883315376344</v>
      </c>
      <c r="M46" s="6">
        <f t="shared" si="16"/>
        <v>0</v>
      </c>
      <c r="N46" s="6">
        <f t="shared" si="17"/>
        <v>592.29883315376344</v>
      </c>
    </row>
    <row r="47" spans="1:14">
      <c r="B47" s="1" t="s">
        <v>6</v>
      </c>
      <c r="C47" s="6">
        <f t="shared" si="6"/>
        <v>885.51545032751289</v>
      </c>
      <c r="D47" s="6">
        <f t="shared" si="7"/>
        <v>0</v>
      </c>
      <c r="E47" s="6">
        <f t="shared" si="8"/>
        <v>1031.5798545052469</v>
      </c>
      <c r="F47" s="6">
        <f t="shared" si="9"/>
        <v>1917.0953048327597</v>
      </c>
      <c r="G47" s="6">
        <f t="shared" si="10"/>
        <v>1031.5798545052469</v>
      </c>
      <c r="H47" s="6">
        <f t="shared" si="11"/>
        <v>1917.0953048327597</v>
      </c>
      <c r="I47" s="6">
        <f t="shared" si="12"/>
        <v>733.56401812107367</v>
      </c>
      <c r="J47" s="6">
        <f t="shared" si="13"/>
        <v>0</v>
      </c>
      <c r="K47" s="6">
        <f t="shared" si="14"/>
        <v>28.767216396904853</v>
      </c>
      <c r="L47" s="6">
        <f t="shared" si="15"/>
        <v>762.3312345179786</v>
      </c>
      <c r="M47" s="6">
        <f t="shared" si="16"/>
        <v>28.767216396904853</v>
      </c>
      <c r="N47" s="6">
        <f t="shared" si="17"/>
        <v>762.3312345179786</v>
      </c>
    </row>
    <row r="48" spans="1:14">
      <c r="B48" s="1" t="s">
        <v>10</v>
      </c>
      <c r="C48" s="6">
        <f t="shared" si="6"/>
        <v>867.91955917898247</v>
      </c>
      <c r="D48" s="6">
        <f t="shared" si="7"/>
        <v>0</v>
      </c>
      <c r="E48" s="6">
        <f t="shared" si="8"/>
        <v>734.39347315144676</v>
      </c>
      <c r="F48" s="6">
        <f t="shared" si="9"/>
        <v>1602.3130323304292</v>
      </c>
      <c r="G48" s="6">
        <f t="shared" si="10"/>
        <v>734.39347315144676</v>
      </c>
      <c r="H48" s="6">
        <f t="shared" si="11"/>
        <v>1602.3130323304292</v>
      </c>
      <c r="I48" s="6">
        <f t="shared" si="12"/>
        <v>707.97467485232028</v>
      </c>
      <c r="J48" s="6">
        <f t="shared" si="13"/>
        <v>0</v>
      </c>
      <c r="K48" s="6">
        <f t="shared" si="14"/>
        <v>6.8735405325467989</v>
      </c>
      <c r="L48" s="6">
        <f t="shared" si="15"/>
        <v>714.8482153848671</v>
      </c>
      <c r="M48" s="6">
        <f t="shared" si="16"/>
        <v>6.8735405325467989</v>
      </c>
      <c r="N48" s="6">
        <f t="shared" si="17"/>
        <v>714.8482153848671</v>
      </c>
    </row>
    <row r="49" spans="1:14">
      <c r="B49" s="1" t="s">
        <v>11</v>
      </c>
      <c r="C49" s="6">
        <f t="shared" si="6"/>
        <v>1353.64831426093</v>
      </c>
      <c r="D49" s="6">
        <f t="shared" si="7"/>
        <v>0</v>
      </c>
      <c r="E49" s="6">
        <f t="shared" si="8"/>
        <v>644.59443536234755</v>
      </c>
      <c r="F49" s="6">
        <f t="shared" si="9"/>
        <v>1998.2427496232774</v>
      </c>
      <c r="G49" s="6">
        <f t="shared" si="10"/>
        <v>644.59443536234755</v>
      </c>
      <c r="H49" s="6">
        <f t="shared" si="11"/>
        <v>1998.2427496232774</v>
      </c>
      <c r="I49" s="6">
        <f t="shared" si="12"/>
        <v>605.51597343387323</v>
      </c>
      <c r="J49" s="6">
        <f t="shared" si="13"/>
        <v>0</v>
      </c>
      <c r="K49" s="6">
        <f t="shared" si="14"/>
        <v>19.376511149883942</v>
      </c>
      <c r="L49" s="6">
        <f t="shared" si="15"/>
        <v>624.8924845837571</v>
      </c>
      <c r="M49" s="6">
        <f t="shared" si="16"/>
        <v>19.376511149883942</v>
      </c>
      <c r="N49" s="6">
        <f t="shared" si="17"/>
        <v>624.8924845837571</v>
      </c>
    </row>
    <row r="50" spans="1:14">
      <c r="B50" s="1" t="s">
        <v>12</v>
      </c>
      <c r="C50" s="6">
        <f t="shared" si="6"/>
        <v>1269.5739261281933</v>
      </c>
      <c r="D50" s="6">
        <f t="shared" si="7"/>
        <v>0</v>
      </c>
      <c r="E50" s="6">
        <f t="shared" si="8"/>
        <v>931.92128620048231</v>
      </c>
      <c r="F50" s="6">
        <f t="shared" si="9"/>
        <v>2201.4952123286757</v>
      </c>
      <c r="G50" s="6">
        <f t="shared" si="10"/>
        <v>931.92128620048231</v>
      </c>
      <c r="H50" s="6">
        <f t="shared" si="11"/>
        <v>2201.4952123286757</v>
      </c>
      <c r="I50" s="6">
        <f t="shared" si="12"/>
        <v>655.4434065121518</v>
      </c>
      <c r="J50" s="6">
        <f t="shared" si="13"/>
        <v>0</v>
      </c>
      <c r="K50" s="6">
        <f t="shared" si="14"/>
        <v>11.204160795079519</v>
      </c>
      <c r="L50" s="6">
        <f t="shared" si="15"/>
        <v>666.64756730723138</v>
      </c>
      <c r="M50" s="6">
        <f t="shared" si="16"/>
        <v>11.204160795079519</v>
      </c>
      <c r="N50" s="6">
        <f t="shared" si="17"/>
        <v>666.64756730723138</v>
      </c>
    </row>
    <row r="51" spans="1:14">
      <c r="A51" s="12" t="s">
        <v>37</v>
      </c>
      <c r="B51" s="1" t="s">
        <v>2</v>
      </c>
      <c r="C51" s="6">
        <f t="shared" si="6"/>
        <v>29.444058487363712</v>
      </c>
      <c r="D51" s="6">
        <f t="shared" si="7"/>
        <v>9.8146861624545707</v>
      </c>
      <c r="E51" s="6">
        <f t="shared" si="8"/>
        <v>1904.0491155161867</v>
      </c>
      <c r="F51" s="6">
        <f t="shared" si="9"/>
        <v>1933.4931740035504</v>
      </c>
      <c r="G51" s="6">
        <f t="shared" si="10"/>
        <v>1913.8638016786413</v>
      </c>
      <c r="H51" s="6">
        <f t="shared" si="11"/>
        <v>1943.307860166005</v>
      </c>
      <c r="I51" s="6">
        <f t="shared" si="12"/>
        <v>608.77383486744691</v>
      </c>
      <c r="J51" s="6">
        <f t="shared" si="13"/>
        <v>99.391646508970922</v>
      </c>
      <c r="K51" s="6">
        <f t="shared" si="14"/>
        <v>240.19647906334637</v>
      </c>
      <c r="L51" s="6">
        <f t="shared" si="15"/>
        <v>848.97031393079328</v>
      </c>
      <c r="M51" s="6">
        <f t="shared" si="16"/>
        <v>339.58812557231727</v>
      </c>
      <c r="N51" s="6">
        <f t="shared" si="17"/>
        <v>948.36196043976418</v>
      </c>
    </row>
    <row r="52" spans="1:14">
      <c r="B52" s="1" t="s">
        <v>3</v>
      </c>
      <c r="C52" s="6">
        <f t="shared" si="6"/>
        <v>75.643322504179253</v>
      </c>
      <c r="D52" s="6">
        <f t="shared" si="7"/>
        <v>42.024068057877365</v>
      </c>
      <c r="E52" s="6">
        <f t="shared" si="8"/>
        <v>2025.5600803896889</v>
      </c>
      <c r="F52" s="6">
        <f t="shared" si="9"/>
        <v>2101.2034028938683</v>
      </c>
      <c r="G52" s="6">
        <f t="shared" si="10"/>
        <v>2067.5841484475663</v>
      </c>
      <c r="H52" s="6">
        <f t="shared" si="11"/>
        <v>2143.2274709517455</v>
      </c>
      <c r="I52" s="6">
        <f t="shared" si="12"/>
        <v>640.43853504692174</v>
      </c>
      <c r="J52" s="6">
        <f t="shared" si="13"/>
        <v>67.414582636518077</v>
      </c>
      <c r="K52" s="6">
        <f t="shared" si="14"/>
        <v>318.68711791808545</v>
      </c>
      <c r="L52" s="6">
        <f t="shared" si="15"/>
        <v>959.12565296500713</v>
      </c>
      <c r="M52" s="6">
        <f t="shared" si="16"/>
        <v>386.1017005546035</v>
      </c>
      <c r="N52" s="6">
        <f t="shared" si="17"/>
        <v>1026.5402356015252</v>
      </c>
    </row>
    <row r="53" spans="1:14">
      <c r="B53" s="1" t="s">
        <v>4</v>
      </c>
      <c r="C53" s="6">
        <f t="shared" si="6"/>
        <v>10.487826569943735</v>
      </c>
      <c r="D53" s="6">
        <f t="shared" si="7"/>
        <v>31.463479709831205</v>
      </c>
      <c r="E53" s="6">
        <f t="shared" si="8"/>
        <v>1919.2722622997035</v>
      </c>
      <c r="F53" s="6">
        <f t="shared" si="9"/>
        <v>1929.7600888696472</v>
      </c>
      <c r="G53" s="6">
        <f t="shared" si="10"/>
        <v>1950.7357420095348</v>
      </c>
      <c r="H53" s="6">
        <f t="shared" si="11"/>
        <v>1961.2235685794785</v>
      </c>
      <c r="I53" s="6">
        <f t="shared" si="12"/>
        <v>473.86011167519916</v>
      </c>
      <c r="J53" s="6">
        <f t="shared" si="13"/>
        <v>40.616581000731358</v>
      </c>
      <c r="K53" s="6">
        <f t="shared" si="14"/>
        <v>189.54404467007967</v>
      </c>
      <c r="L53" s="6">
        <f t="shared" si="15"/>
        <v>663.40415634527881</v>
      </c>
      <c r="M53" s="6">
        <f t="shared" si="16"/>
        <v>230.16062567081102</v>
      </c>
      <c r="N53" s="6">
        <f t="shared" si="17"/>
        <v>704.02073734601015</v>
      </c>
    </row>
    <row r="54" spans="1:14">
      <c r="B54" s="1" t="s">
        <v>5</v>
      </c>
      <c r="C54" s="6">
        <f t="shared" si="6"/>
        <v>43.07486688158523</v>
      </c>
      <c r="D54" s="6">
        <f t="shared" si="7"/>
        <v>18.460657234965097</v>
      </c>
      <c r="E54" s="6">
        <f t="shared" si="8"/>
        <v>1569.1558649720332</v>
      </c>
      <c r="F54" s="6">
        <f t="shared" si="9"/>
        <v>1612.2307318536184</v>
      </c>
      <c r="G54" s="6">
        <f t="shared" si="10"/>
        <v>1587.6165222069983</v>
      </c>
      <c r="H54" s="6">
        <f t="shared" si="11"/>
        <v>1630.6913890885835</v>
      </c>
      <c r="I54" s="6">
        <f t="shared" si="12"/>
        <v>523.37926741474109</v>
      </c>
      <c r="J54" s="6">
        <f t="shared" si="13"/>
        <v>107.99889645066085</v>
      </c>
      <c r="K54" s="6">
        <f t="shared" si="14"/>
        <v>155.07533849325662</v>
      </c>
      <c r="L54" s="6">
        <f t="shared" si="15"/>
        <v>678.45460590799769</v>
      </c>
      <c r="M54" s="6">
        <f t="shared" si="16"/>
        <v>263.07423494391747</v>
      </c>
      <c r="N54" s="6">
        <f t="shared" si="17"/>
        <v>786.45350235865851</v>
      </c>
    </row>
    <row r="55" spans="1:14">
      <c r="B55" s="1" t="s">
        <v>6</v>
      </c>
      <c r="C55" s="6">
        <f t="shared" si="6"/>
        <v>76.147412290578799</v>
      </c>
      <c r="D55" s="6">
        <f t="shared" si="7"/>
        <v>28.555279608967048</v>
      </c>
      <c r="E55" s="6">
        <f t="shared" si="8"/>
        <v>2189.2381033541405</v>
      </c>
      <c r="F55" s="6">
        <f t="shared" si="9"/>
        <v>2265.3855156447194</v>
      </c>
      <c r="G55" s="6">
        <f t="shared" si="10"/>
        <v>2217.7933829631074</v>
      </c>
      <c r="H55" s="6">
        <f t="shared" si="11"/>
        <v>2293.9407952536862</v>
      </c>
      <c r="I55" s="6">
        <f t="shared" si="12"/>
        <v>561.6560430820299</v>
      </c>
      <c r="J55" s="6">
        <f t="shared" si="13"/>
        <v>79.667523841422678</v>
      </c>
      <c r="K55" s="6">
        <f t="shared" si="14"/>
        <v>191.20205721941443</v>
      </c>
      <c r="L55" s="6">
        <f t="shared" si="15"/>
        <v>752.85810030144432</v>
      </c>
      <c r="M55" s="6">
        <f t="shared" si="16"/>
        <v>270.86958106083711</v>
      </c>
      <c r="N55" s="6">
        <f t="shared" si="17"/>
        <v>832.52562414286706</v>
      </c>
    </row>
    <row r="56" spans="1:14">
      <c r="B56" s="1" t="s">
        <v>10</v>
      </c>
      <c r="C56" s="6">
        <f t="shared" si="6"/>
        <v>128.19605704274019</v>
      </c>
      <c r="D56" s="6">
        <f t="shared" si="7"/>
        <v>82.411750956047271</v>
      </c>
      <c r="E56" s="6">
        <f t="shared" si="8"/>
        <v>1913.7839944237644</v>
      </c>
      <c r="F56" s="6">
        <f t="shared" si="9"/>
        <v>2041.9800514665046</v>
      </c>
      <c r="G56" s="6">
        <f t="shared" si="10"/>
        <v>1996.1957453798118</v>
      </c>
      <c r="H56" s="6">
        <f t="shared" si="11"/>
        <v>2124.3918024225518</v>
      </c>
      <c r="I56" s="6">
        <f t="shared" si="12"/>
        <v>681.4551795517059</v>
      </c>
      <c r="J56" s="6">
        <f t="shared" si="13"/>
        <v>68.548745872065098</v>
      </c>
      <c r="K56" s="6">
        <f t="shared" si="14"/>
        <v>237.90447096775532</v>
      </c>
      <c r="L56" s="6">
        <f t="shared" si="15"/>
        <v>919.35965051946118</v>
      </c>
      <c r="M56" s="6">
        <f t="shared" si="16"/>
        <v>306.45321683982041</v>
      </c>
      <c r="N56" s="6">
        <f t="shared" si="17"/>
        <v>987.90839639152637</v>
      </c>
    </row>
    <row r="57" spans="1:14">
      <c r="B57" s="1" t="s">
        <v>11</v>
      </c>
      <c r="C57" s="6">
        <f xml:space="preserve"> D28 / C28</f>
        <v>123.69199630817324</v>
      </c>
      <c r="D57" s="6">
        <f xml:space="preserve"> E28 / C28</f>
        <v>74.21519778490395</v>
      </c>
      <c r="E57" s="6">
        <f xml:space="preserve"> F28 / C28</f>
        <v>1748.1802144888484</v>
      </c>
      <c r="F57" s="6">
        <f xml:space="preserve"> G28 / C28</f>
        <v>1871.8722107970216</v>
      </c>
      <c r="G57" s="6">
        <f xml:space="preserve"> H28 / C28</f>
        <v>1822.3954122737523</v>
      </c>
      <c r="H57" s="6">
        <f xml:space="preserve"> I28 / C28</f>
        <v>1946.0874085819257</v>
      </c>
      <c r="I57" s="6">
        <f xml:space="preserve"> K28 / J28</f>
        <v>474.24721702861638</v>
      </c>
      <c r="J57" s="6">
        <f xml:space="preserve"> L28 / J28</f>
        <v>106.12525136304703</v>
      </c>
      <c r="K57" s="6">
        <f xml:space="preserve"> M28 / J28</f>
        <v>182.40277578023708</v>
      </c>
      <c r="L57" s="6">
        <f xml:space="preserve"> N28 / J28</f>
        <v>656.64999280885343</v>
      </c>
      <c r="M57" s="6">
        <f xml:space="preserve"> O28 / J28</f>
        <v>288.52802714328408</v>
      </c>
      <c r="N57" s="6">
        <f xml:space="preserve"> P28 / J28</f>
        <v>762.77524417190045</v>
      </c>
    </row>
    <row r="58" spans="1:14">
      <c r="B58" s="1" t="s">
        <v>12</v>
      </c>
      <c r="C58" s="6">
        <f t="shared" si="6"/>
        <v>24.98648840023202</v>
      </c>
      <c r="D58" s="6">
        <f t="shared" si="7"/>
        <v>6.2466221000580049</v>
      </c>
      <c r="E58" s="6">
        <f t="shared" ref="E58:E59" si="18" xml:space="preserve"> F29 / C29</f>
        <v>1586.6420134147334</v>
      </c>
      <c r="F58" s="6">
        <f t="shared" ref="F58:F59" si="19" xml:space="preserve"> G29 / C29</f>
        <v>1611.6285018149654</v>
      </c>
      <c r="G58" s="6">
        <f t="shared" ref="G58:G59" si="20" xml:space="preserve"> H29 / C29</f>
        <v>1592.8886355147913</v>
      </c>
      <c r="H58" s="6">
        <f t="shared" ref="H58:H59" si="21" xml:space="preserve"> I29 / C29</f>
        <v>1617.8751239150233</v>
      </c>
      <c r="I58" s="6">
        <f t="shared" ref="I58:I59" si="22" xml:space="preserve"> K29 / J29</f>
        <v>494.57447176872313</v>
      </c>
      <c r="J58" s="6">
        <f t="shared" ref="J58:J59" si="23" xml:space="preserve"> L29 / J29</f>
        <v>69.413960949996223</v>
      </c>
      <c r="K58" s="6">
        <f t="shared" ref="K58:K59" si="24" xml:space="preserve"> M29 / J29</f>
        <v>190.88839261248964</v>
      </c>
      <c r="L58" s="6">
        <f t="shared" ref="L58:L59" si="25" xml:space="preserve"> N29 / J29</f>
        <v>685.46286438121274</v>
      </c>
      <c r="M58" s="6">
        <f t="shared" ref="M58:M59" si="26" xml:space="preserve"> O29 / J29</f>
        <v>260.30235356248585</v>
      </c>
      <c r="N58" s="6">
        <f t="shared" ref="N58:N59" si="27" xml:space="preserve"> P29 / J29</f>
        <v>754.87682533120892</v>
      </c>
    </row>
    <row r="59" spans="1:14">
      <c r="B59" s="1" t="s">
        <v>21</v>
      </c>
      <c r="C59" s="6">
        <f t="shared" si="6"/>
        <v>175.53410346775811</v>
      </c>
      <c r="D59" s="6">
        <f t="shared" si="7"/>
        <v>25.076300495394019</v>
      </c>
      <c r="E59" s="6">
        <f t="shared" si="18"/>
        <v>1822.2111693319653</v>
      </c>
      <c r="F59" s="6">
        <f t="shared" si="19"/>
        <v>1997.7452727997234</v>
      </c>
      <c r="G59" s="6">
        <f t="shared" si="20"/>
        <v>1847.2874698273592</v>
      </c>
      <c r="H59" s="6">
        <f t="shared" si="21"/>
        <v>2022.8215732951173</v>
      </c>
      <c r="I59" s="6">
        <f t="shared" si="22"/>
        <v>762.27582853838737</v>
      </c>
      <c r="J59" s="6">
        <f t="shared" si="23"/>
        <v>29.699058254742365</v>
      </c>
      <c r="K59" s="6">
        <f t="shared" si="24"/>
        <v>263.99162893104324</v>
      </c>
      <c r="L59" s="6">
        <f t="shared" si="25"/>
        <v>1026.2674574694306</v>
      </c>
      <c r="M59" s="6">
        <f t="shared" si="26"/>
        <v>293.69068718578558</v>
      </c>
      <c r="N59" s="6">
        <f t="shared" si="27"/>
        <v>1055.966515724173</v>
      </c>
    </row>
    <row r="60" spans="1:14">
      <c r="M60" s="6"/>
      <c r="N60" s="6"/>
    </row>
    <row r="61" spans="1:14">
      <c r="A61" s="2" t="s">
        <v>32</v>
      </c>
    </row>
    <row r="62" spans="1:14">
      <c r="A62" s="2"/>
      <c r="C62" s="15" t="s">
        <v>33</v>
      </c>
      <c r="D62" s="15"/>
      <c r="E62" s="15"/>
      <c r="F62" s="15" t="s">
        <v>34</v>
      </c>
      <c r="G62" s="15"/>
      <c r="H62" s="15"/>
    </row>
    <row r="63" spans="1:14">
      <c r="A63" s="2" t="s">
        <v>0</v>
      </c>
      <c r="B63" s="2" t="s">
        <v>27</v>
      </c>
      <c r="C63" s="2" t="s">
        <v>7</v>
      </c>
      <c r="D63" s="2" t="s">
        <v>13</v>
      </c>
      <c r="E63" s="2" t="s">
        <v>8</v>
      </c>
      <c r="F63" s="2" t="s">
        <v>7</v>
      </c>
      <c r="G63" s="2" t="s">
        <v>13</v>
      </c>
      <c r="H63" s="2" t="s">
        <v>8</v>
      </c>
    </row>
    <row r="64" spans="1:14">
      <c r="A64" s="1" t="s">
        <v>35</v>
      </c>
      <c r="B64" s="1" t="s">
        <v>28</v>
      </c>
      <c r="C64" s="6">
        <f xml:space="preserve"> AVERAGE(G35:G42)</f>
        <v>1730.2943925786549</v>
      </c>
      <c r="D64" s="6">
        <f xml:space="preserve"> STDEV(G35:G42)</f>
        <v>274.57464949435814</v>
      </c>
      <c r="E64" s="6"/>
      <c r="F64" s="6">
        <f xml:space="preserve"> AVERAGE(M35:M42)</f>
        <v>63.513698146704684</v>
      </c>
      <c r="G64" s="6">
        <f xml:space="preserve"> STDEV(M35:M42)</f>
        <v>33.934365774599378</v>
      </c>
      <c r="H64" s="6"/>
    </row>
    <row r="65" spans="1:14">
      <c r="A65" s="12" t="s">
        <v>36</v>
      </c>
      <c r="B65" s="1" t="s">
        <v>28</v>
      </c>
      <c r="C65" s="6">
        <f xml:space="preserve"> AVERAGE(G43:G50)</f>
        <v>758.50816665484524</v>
      </c>
      <c r="D65" s="6">
        <f xml:space="preserve"> STDEV(G43:G50)</f>
        <v>160.33499202639712</v>
      </c>
      <c r="E65" s="7">
        <f xml:space="preserve"> TTEST(G35:G42, G43:G50, 2, 2)</f>
        <v>5.4942283899206312E-7</v>
      </c>
      <c r="F65" s="6">
        <f xml:space="preserve"> AVERAGE(M43:M50)</f>
        <v>15.023409008255557</v>
      </c>
      <c r="G65" s="6">
        <f xml:space="preserve"> STDEV(M43:M50)</f>
        <v>9.1047197864183911</v>
      </c>
      <c r="H65" s="7">
        <f xml:space="preserve"> TTEST(M35:M42, M43:M50, 2, 2)</f>
        <v>1.5904467885419283E-3</v>
      </c>
    </row>
    <row r="66" spans="1:14">
      <c r="A66" s="12" t="s">
        <v>37</v>
      </c>
      <c r="B66" s="1" t="s">
        <v>22</v>
      </c>
      <c r="C66" s="6">
        <f xml:space="preserve"> AVERAGE(G51:G59)</f>
        <v>1888.4845400335071</v>
      </c>
      <c r="D66" s="6">
        <f xml:space="preserve"> STDEV(G51:G59)</f>
        <v>206.3387629944597</v>
      </c>
      <c r="E66" s="7">
        <f xml:space="preserve"> TTEST(G35:G42, G51:G59, 2, 2)</f>
        <v>0.19607520113109042</v>
      </c>
      <c r="F66" s="6">
        <f xml:space="preserve"> AVERAGE(M51:M59)</f>
        <v>293.1965058370958</v>
      </c>
      <c r="G66" s="6">
        <f xml:space="preserve"> STDEV(M51:M59)</f>
        <v>46.694120478674144</v>
      </c>
      <c r="H66" s="7">
        <f xml:space="preserve"> TTEST(M35:M42, M51:M59, 2, 2)</f>
        <v>8.0563717172183787E-9</v>
      </c>
    </row>
    <row r="67" spans="1:14">
      <c r="A67" s="2"/>
    </row>
    <row r="68" spans="1:14">
      <c r="A68" s="2" t="s">
        <v>31</v>
      </c>
    </row>
    <row r="69" spans="1:14">
      <c r="C69" s="14" t="s">
        <v>15</v>
      </c>
      <c r="D69" s="14"/>
      <c r="E69" s="14"/>
      <c r="F69" s="14"/>
      <c r="G69" s="14"/>
      <c r="H69" s="14"/>
      <c r="I69" s="14" t="s">
        <v>16</v>
      </c>
      <c r="J69" s="14"/>
      <c r="K69" s="14"/>
      <c r="L69" s="14"/>
      <c r="M69" s="14"/>
      <c r="N69" s="14"/>
    </row>
    <row r="70" spans="1:14">
      <c r="C70" s="13" t="s">
        <v>29</v>
      </c>
      <c r="D70" s="13"/>
      <c r="E70" s="13"/>
      <c r="F70" s="13" t="s">
        <v>30</v>
      </c>
      <c r="G70" s="13"/>
      <c r="H70" s="13"/>
      <c r="I70" s="13" t="s">
        <v>29</v>
      </c>
      <c r="J70" s="13"/>
      <c r="K70" s="13"/>
      <c r="L70" s="13" t="s">
        <v>30</v>
      </c>
      <c r="M70" s="13"/>
      <c r="N70" s="13"/>
    </row>
    <row r="71" spans="1:14">
      <c r="A71" s="2" t="s">
        <v>0</v>
      </c>
      <c r="B71" s="2" t="s">
        <v>27</v>
      </c>
      <c r="C71" s="2" t="s">
        <v>7</v>
      </c>
      <c r="D71" s="2" t="s">
        <v>13</v>
      </c>
      <c r="E71" s="2" t="s">
        <v>8</v>
      </c>
      <c r="F71" s="2" t="s">
        <v>7</v>
      </c>
      <c r="G71" s="2" t="s">
        <v>13</v>
      </c>
      <c r="H71" s="2" t="s">
        <v>8</v>
      </c>
      <c r="I71" s="2" t="s">
        <v>7</v>
      </c>
      <c r="J71" s="2" t="s">
        <v>13</v>
      </c>
      <c r="K71" s="2" t="s">
        <v>8</v>
      </c>
      <c r="L71" s="2" t="s">
        <v>7</v>
      </c>
      <c r="M71" s="2" t="s">
        <v>13</v>
      </c>
      <c r="N71" s="2" t="s">
        <v>8</v>
      </c>
    </row>
    <row r="72" spans="1:14">
      <c r="A72" s="1" t="s">
        <v>35</v>
      </c>
      <c r="B72" s="1" t="s">
        <v>28</v>
      </c>
      <c r="C72" s="6">
        <f xml:space="preserve"> AVERAGE(F35:F42)</f>
        <v>1855.7402759164056</v>
      </c>
      <c r="D72" s="6">
        <f xml:space="preserve"> STDEV(F35:F42)</f>
        <v>267.532952522811</v>
      </c>
      <c r="E72" s="6"/>
      <c r="F72" s="6">
        <f xml:space="preserve"> AVERAGE(E35:E42)</f>
        <v>1711.6500870190589</v>
      </c>
      <c r="G72" s="6">
        <f xml:space="preserve"> STDEV(E35:E42)</f>
        <v>281.43796675850427</v>
      </c>
      <c r="H72" s="6"/>
      <c r="I72" s="6">
        <f xml:space="preserve"> AVERAGE(L35:L42)</f>
        <v>748.14613165996752</v>
      </c>
      <c r="J72" s="6">
        <f xml:space="preserve"> STDEV(L35:L42)</f>
        <v>120.57779942109075</v>
      </c>
      <c r="K72" s="6"/>
      <c r="L72" s="6">
        <f xml:space="preserve"> AVERAGE(K35:K42)</f>
        <v>55.202161124821551</v>
      </c>
      <c r="M72" s="6">
        <f xml:space="preserve"> STDEV(K35:K42)</f>
        <v>31.718994059158316</v>
      </c>
      <c r="N72" s="6"/>
    </row>
    <row r="73" spans="1:14">
      <c r="A73" s="12" t="s">
        <v>36</v>
      </c>
      <c r="B73" s="1" t="s">
        <v>28</v>
      </c>
      <c r="C73" s="6">
        <f xml:space="preserve"> AVERAGE(F43:F50)</f>
        <v>1735.166277256234</v>
      </c>
      <c r="D73" s="6">
        <f xml:space="preserve"> STDEV(F43:F50)</f>
        <v>335.10153153665345</v>
      </c>
      <c r="E73" s="7">
        <f xml:space="preserve"> TTEST(F35:F42, F43:F50, 2, 2)</f>
        <v>0.43969877624957709</v>
      </c>
      <c r="F73" s="6">
        <f xml:space="preserve"> AVERAGE(E43:E50)</f>
        <v>757.43932861091469</v>
      </c>
      <c r="G73" s="6">
        <f xml:space="preserve"> STDEV(E43:E50)</f>
        <v>160.40953888743059</v>
      </c>
      <c r="H73" s="7">
        <f xml:space="preserve"> TTEST(E35:E42, E43:E50, 2, 2)</f>
        <v>8.5101235005603408E-7</v>
      </c>
      <c r="I73" s="6">
        <f xml:space="preserve"> AVERAGE(L43:L50)</f>
        <v>652.00695153168272</v>
      </c>
      <c r="J73" s="6">
        <f xml:space="preserve"> STDEV(L43:L50)</f>
        <v>75.153618980818422</v>
      </c>
      <c r="K73" s="7">
        <f xml:space="preserve"> TTEST(L35:L42, L43:L50, 2, 2)</f>
        <v>7.6306704504050152E-2</v>
      </c>
      <c r="L73" s="6">
        <f xml:space="preserve"> AVERAGE(K43:K50)</f>
        <v>15.023409008255557</v>
      </c>
      <c r="M73" s="6">
        <f xml:space="preserve"> STDEV(K43:K50)</f>
        <v>9.1047197864183911</v>
      </c>
      <c r="N73" s="7">
        <f xml:space="preserve"> TTEST(K35:K42, K43:K50, 2, 2)</f>
        <v>3.9536131182299206E-3</v>
      </c>
    </row>
    <row r="74" spans="1:14">
      <c r="A74" s="12" t="s">
        <v>37</v>
      </c>
      <c r="B74" s="1" t="s">
        <v>22</v>
      </c>
      <c r="C74" s="6">
        <f xml:space="preserve"> AVERAGE(F51:F59)</f>
        <v>1929.4776611270686</v>
      </c>
      <c r="D74" s="6">
        <f xml:space="preserve"> STDEV(F51:F59)</f>
        <v>213.49747245964434</v>
      </c>
      <c r="E74" s="7">
        <f xml:space="preserve"> TTEST(E35:E42, E51:E59, 2, 2)</f>
        <v>0.24577604624267474</v>
      </c>
      <c r="F74" s="6">
        <f xml:space="preserve"> AVERAGE(E51:E59)</f>
        <v>1853.1214242434517</v>
      </c>
      <c r="G74" s="6">
        <f xml:space="preserve"> STDEV(E51:E59)</f>
        <v>199.05239236697292</v>
      </c>
      <c r="H74" s="7">
        <f xml:space="preserve"> TTEST(E35:E42, E51:E59, 2, 2)</f>
        <v>0.24577604624267474</v>
      </c>
      <c r="I74" s="6">
        <f xml:space="preserve"> AVERAGE(L51:L59)</f>
        <v>798.9503105143865</v>
      </c>
      <c r="J74" s="6">
        <f xml:space="preserve"> STDEV(L51:L59)</f>
        <v>142.51091316152647</v>
      </c>
      <c r="K74" s="7">
        <f xml:space="preserve"> TTEST(L35:L42, L51:L59, 2, 2)</f>
        <v>0.44312139062195488</v>
      </c>
      <c r="L74" s="6">
        <f xml:space="preserve"> AVERAGE(K51:K59)</f>
        <v>218.8769228506342</v>
      </c>
      <c r="M74" s="6">
        <f xml:space="preserve"> STDEV(K51:K59)</f>
        <v>50.774824143661661</v>
      </c>
      <c r="N74" s="7">
        <f xml:space="preserve"> TTEST(K35:K42, K51:K59, 2, 2)</f>
        <v>1.0981094509845783E-6</v>
      </c>
    </row>
    <row r="75" spans="1:14">
      <c r="M75" s="6"/>
      <c r="N75" s="6"/>
    </row>
    <row r="76" spans="1:14">
      <c r="M76" s="6"/>
      <c r="N76" s="6"/>
    </row>
    <row r="77" spans="1:14">
      <c r="M77" s="6"/>
      <c r="N77" s="6"/>
    </row>
    <row r="78" spans="1:14">
      <c r="F78" s="6"/>
      <c r="L78" s="6"/>
      <c r="M78" s="6"/>
      <c r="N78" s="6"/>
    </row>
    <row r="79" spans="1:14">
      <c r="F79" s="6"/>
      <c r="L79" s="6"/>
      <c r="M79" s="6"/>
      <c r="N79" s="6"/>
    </row>
    <row r="80" spans="1:14">
      <c r="F80" s="6"/>
      <c r="L80" s="6"/>
      <c r="M80" s="6"/>
      <c r="N80" s="6"/>
    </row>
    <row r="81" spans="3:14">
      <c r="F81" s="6"/>
      <c r="M81" s="6"/>
      <c r="N81" s="6"/>
    </row>
    <row r="82" spans="3:14">
      <c r="F82" s="6"/>
      <c r="M82" s="6"/>
      <c r="N82" s="6"/>
    </row>
    <row r="83" spans="3:14">
      <c r="F83" s="6"/>
      <c r="M83" s="6"/>
      <c r="N83" s="6"/>
    </row>
    <row r="84" spans="3:14">
      <c r="F84" s="6"/>
      <c r="M84" s="6"/>
      <c r="N84" s="6"/>
    </row>
    <row r="85" spans="3:14">
      <c r="F85" s="6"/>
      <c r="M85" s="6"/>
      <c r="N85" s="6"/>
    </row>
    <row r="86" spans="3:14">
      <c r="C86" s="9"/>
      <c r="D86" s="9"/>
      <c r="E86" s="8"/>
      <c r="M86" s="6"/>
      <c r="N86" s="6"/>
    </row>
    <row r="87" spans="3:14">
      <c r="C87" s="9"/>
      <c r="D87" s="9"/>
      <c r="E87" s="8"/>
      <c r="M87" s="6"/>
      <c r="N87" s="6"/>
    </row>
    <row r="88" spans="3:14">
      <c r="C88" s="9"/>
      <c r="D88" s="9"/>
      <c r="E88" s="8"/>
      <c r="M88" s="6"/>
      <c r="N88" s="6"/>
    </row>
    <row r="89" spans="3:14">
      <c r="C89" s="9"/>
      <c r="D89" s="9"/>
      <c r="E89" s="8"/>
    </row>
    <row r="90" spans="3:14">
      <c r="C90" s="9"/>
      <c r="D90" s="9"/>
      <c r="E90" s="8"/>
    </row>
    <row r="91" spans="3:14">
      <c r="C91" s="9"/>
      <c r="D91" s="9"/>
      <c r="E91" s="8"/>
    </row>
    <row r="92" spans="3:14">
      <c r="C92" s="9"/>
      <c r="D92" s="9"/>
      <c r="E92" s="8"/>
    </row>
    <row r="93" spans="3:14">
      <c r="C93" s="9"/>
      <c r="D93" s="9"/>
      <c r="E93" s="8"/>
    </row>
    <row r="94" spans="3:14">
      <c r="C94" s="9"/>
      <c r="D94" s="9"/>
      <c r="E94" s="8"/>
    </row>
    <row r="95" spans="3:14">
      <c r="C95" s="9"/>
      <c r="D95" s="9"/>
      <c r="E95" s="8"/>
    </row>
    <row r="96" spans="3:14">
      <c r="C96" s="9"/>
      <c r="D96" s="9"/>
      <c r="E96" s="8"/>
    </row>
    <row r="97" spans="3:5">
      <c r="C97" s="9"/>
      <c r="D97" s="9"/>
      <c r="E97" s="8"/>
    </row>
    <row r="98" spans="3:5">
      <c r="C98" s="9"/>
      <c r="D98" s="9"/>
      <c r="E98" s="8"/>
    </row>
    <row r="99" spans="3:5">
      <c r="C99" s="9"/>
      <c r="D99" s="9"/>
      <c r="E99" s="8"/>
    </row>
    <row r="100" spans="3:5">
      <c r="C100" s="9"/>
      <c r="D100" s="9"/>
      <c r="E100" s="8"/>
    </row>
    <row r="101" spans="3:5">
      <c r="C101" s="9"/>
      <c r="D101" s="9"/>
      <c r="E101" s="8"/>
    </row>
    <row r="102" spans="3:5">
      <c r="C102" s="9"/>
      <c r="D102" s="9"/>
      <c r="E102" s="8"/>
    </row>
    <row r="103" spans="3:5">
      <c r="C103" s="9"/>
      <c r="D103" s="9"/>
      <c r="E103" s="8"/>
    </row>
    <row r="104" spans="3:5">
      <c r="C104" s="9"/>
      <c r="D104" s="9"/>
      <c r="E104" s="8"/>
    </row>
    <row r="105" spans="3:5">
      <c r="C105" s="9"/>
      <c r="D105" s="9"/>
      <c r="E105" s="8"/>
    </row>
    <row r="106" spans="3:5">
      <c r="C106" s="9"/>
      <c r="D106" s="9"/>
      <c r="E106" s="8"/>
    </row>
    <row r="107" spans="3:5">
      <c r="C107" s="9"/>
      <c r="D107" s="9"/>
      <c r="E107" s="8"/>
    </row>
    <row r="108" spans="3:5">
      <c r="C108" s="9"/>
      <c r="D108" s="9"/>
      <c r="E108" s="8"/>
    </row>
    <row r="109" spans="3:5">
      <c r="C109" s="9"/>
      <c r="D109" s="9"/>
      <c r="E109" s="8"/>
    </row>
    <row r="110" spans="3:5">
      <c r="C110" s="9"/>
      <c r="D110" s="9"/>
      <c r="E110" s="8"/>
    </row>
  </sheetData>
  <mergeCells count="12">
    <mergeCell ref="C4:I4"/>
    <mergeCell ref="J4:P4"/>
    <mergeCell ref="C33:H33"/>
    <mergeCell ref="I33:N33"/>
    <mergeCell ref="C62:E62"/>
    <mergeCell ref="F62:H62"/>
    <mergeCell ref="F70:H70"/>
    <mergeCell ref="I70:K70"/>
    <mergeCell ref="L70:N70"/>
    <mergeCell ref="C69:H69"/>
    <mergeCell ref="I69:N69"/>
    <mergeCell ref="C70:E70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Irving Wang</dc:creator>
  <cp:lastModifiedBy>Irving Wang</cp:lastModifiedBy>
  <dcterms:created xsi:type="dcterms:W3CDTF">2016-04-26T07:46:34Z</dcterms:created>
  <dcterms:modified xsi:type="dcterms:W3CDTF">2016-09-01T20:35:02Z</dcterms:modified>
</cp:coreProperties>
</file>