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anne3\Desktop\AJ_Org_b2014\aaArticles_encours\TIMP3_meca_dysfctCVR\Article_TIMP3_version eLife\eLIfe-Revision\Elife-R2\"/>
    </mc:Choice>
  </mc:AlternateContent>
  <bookViews>
    <workbookView xWindow="-15" yWindow="-15" windowWidth="22365" windowHeight="14100"/>
  </bookViews>
  <sheets>
    <sheet name="Figure 2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65" i="1" l="1"/>
  <c r="I66" i="1"/>
  <c r="I65" i="1"/>
  <c r="H66" i="1"/>
  <c r="H65" i="1"/>
  <c r="G66" i="1"/>
  <c r="G65" i="1"/>
  <c r="F66" i="1"/>
  <c r="F65" i="1"/>
  <c r="D66" i="1"/>
  <c r="C66" i="1"/>
  <c r="D65" i="1"/>
  <c r="B66" i="1"/>
  <c r="A66" i="1"/>
  <c r="B65" i="1"/>
  <c r="A65" i="1"/>
  <c r="P52" i="1"/>
  <c r="S52" i="1"/>
  <c r="S53" i="1"/>
  <c r="R52" i="1"/>
  <c r="R53" i="1"/>
  <c r="Q53" i="1"/>
  <c r="P53" i="1"/>
  <c r="Q52" i="1"/>
  <c r="S39" i="1"/>
  <c r="S40" i="1"/>
  <c r="R39" i="1"/>
  <c r="R40" i="1"/>
  <c r="Q39" i="1"/>
  <c r="Q40" i="1"/>
  <c r="P39" i="1"/>
  <c r="P40" i="1"/>
  <c r="K53" i="1"/>
  <c r="L53" i="1"/>
  <c r="L52" i="1"/>
  <c r="K52" i="1"/>
  <c r="G53" i="1"/>
  <c r="G52" i="1"/>
  <c r="F53" i="1"/>
  <c r="F52" i="1"/>
  <c r="B53" i="1"/>
  <c r="B52" i="1"/>
  <c r="A53" i="1"/>
  <c r="N52" i="1"/>
  <c r="N53" i="1"/>
  <c r="M52" i="1"/>
  <c r="M53" i="1"/>
  <c r="I52" i="1"/>
  <c r="I53" i="1"/>
  <c r="H52" i="1"/>
  <c r="H53" i="1"/>
  <c r="Q15" i="1"/>
  <c r="Q14" i="1"/>
  <c r="P14" i="1"/>
  <c r="P15" i="1"/>
  <c r="S15" i="1"/>
  <c r="R15" i="1"/>
  <c r="S14" i="1"/>
  <c r="R14" i="1"/>
  <c r="C52" i="1"/>
  <c r="C53" i="1"/>
  <c r="D52" i="1"/>
  <c r="D53" i="1"/>
  <c r="A52" i="1"/>
  <c r="B39" i="1"/>
  <c r="B40" i="1"/>
  <c r="N39" i="1"/>
  <c r="N40" i="1"/>
  <c r="M39" i="1"/>
  <c r="M40" i="1"/>
  <c r="L39" i="1"/>
  <c r="L40" i="1"/>
  <c r="K39" i="1"/>
  <c r="K40" i="1"/>
  <c r="I39" i="1"/>
  <c r="I40" i="1"/>
  <c r="H39" i="1"/>
  <c r="H40" i="1"/>
  <c r="G39" i="1"/>
  <c r="G40" i="1"/>
  <c r="F39" i="1"/>
  <c r="F40" i="1"/>
  <c r="C39" i="1"/>
  <c r="D39" i="1"/>
  <c r="C40" i="1"/>
  <c r="D40" i="1"/>
  <c r="A39" i="1"/>
  <c r="A40" i="1"/>
  <c r="K26" i="1"/>
  <c r="K27" i="1"/>
  <c r="J26" i="1"/>
  <c r="J27" i="1"/>
  <c r="I26" i="1"/>
  <c r="I27" i="1"/>
  <c r="G26" i="1"/>
  <c r="G27" i="1"/>
  <c r="F26" i="1"/>
  <c r="F27" i="1"/>
  <c r="E26" i="1"/>
  <c r="E27" i="1"/>
  <c r="B26" i="1"/>
  <c r="C26" i="1"/>
  <c r="B27" i="1"/>
  <c r="C27" i="1"/>
  <c r="A26" i="1"/>
  <c r="A27" i="1"/>
  <c r="A14" i="1"/>
  <c r="A15" i="1"/>
  <c r="K14" i="1"/>
  <c r="K15" i="1"/>
  <c r="F14" i="1"/>
  <c r="F15" i="1"/>
  <c r="N15" i="1"/>
  <c r="M15" i="1"/>
  <c r="L15" i="1"/>
  <c r="N14" i="1"/>
  <c r="M14" i="1"/>
  <c r="L14" i="1"/>
  <c r="I15" i="1"/>
  <c r="H15" i="1"/>
  <c r="G15" i="1"/>
  <c r="I14" i="1"/>
  <c r="H14" i="1"/>
  <c r="G14" i="1"/>
  <c r="D15" i="1"/>
  <c r="C15" i="1"/>
  <c r="B15" i="1"/>
  <c r="D14" i="1"/>
  <c r="C14" i="1"/>
  <c r="B14" i="1"/>
</calcChain>
</file>

<file path=xl/sharedStrings.xml><?xml version="1.0" encoding="utf-8"?>
<sst xmlns="http://schemas.openxmlformats.org/spreadsheetml/2006/main" count="138" uniqueCount="30">
  <si>
    <t>Vehicle</t>
  </si>
  <si>
    <t>GW</t>
  </si>
  <si>
    <t>vehicle</t>
  </si>
  <si>
    <t>sADAM17</t>
  </si>
  <si>
    <t>WT</t>
  </si>
  <si>
    <t>TgBACTIMP3</t>
  </si>
  <si>
    <t>C- Resting flow</t>
  </si>
  <si>
    <t>D- Whisker</t>
  </si>
  <si>
    <t>E- Adenosine</t>
  </si>
  <si>
    <t>I- Whisker</t>
  </si>
  <si>
    <t>J-Adenosine</t>
  </si>
  <si>
    <t>F- Whisker</t>
  </si>
  <si>
    <t>G- Adenosine</t>
  </si>
  <si>
    <t>Ach</t>
  </si>
  <si>
    <t>mean</t>
  </si>
  <si>
    <t>SEM</t>
  </si>
  <si>
    <r>
      <t>GI 5</t>
    </r>
    <r>
      <rPr>
        <b/>
        <sz val="10"/>
        <rFont val="Symbol"/>
        <family val="1"/>
        <charset val="2"/>
      </rPr>
      <t>m</t>
    </r>
    <r>
      <rPr>
        <b/>
        <sz val="10"/>
        <rFont val="Arial"/>
        <family val="2"/>
      </rPr>
      <t>M</t>
    </r>
  </si>
  <si>
    <r>
      <t>GI 20</t>
    </r>
    <r>
      <rPr>
        <b/>
        <sz val="10"/>
        <rFont val="Symbol"/>
        <family val="1"/>
        <charset val="2"/>
      </rPr>
      <t>m</t>
    </r>
    <r>
      <rPr>
        <b/>
        <sz val="10"/>
        <rFont val="Arial"/>
        <family val="2"/>
      </rPr>
      <t>M</t>
    </r>
  </si>
  <si>
    <t>L- Whisker</t>
  </si>
  <si>
    <t>M-Adenosine</t>
  </si>
  <si>
    <t xml:space="preserve">Figure 2 and Fig suppl -Source data </t>
  </si>
  <si>
    <t>CBF responses during superfusion of the cranial window with Ringers’ solution containing the appropriate vehicle of GW and GI  have been pooled in a single column entitled “Vehicle”</t>
  </si>
  <si>
    <t>H-Resting flow (relative changes)</t>
  </si>
  <si>
    <t>Resting flow (absolute values)-LDF units</t>
  </si>
  <si>
    <t>Resting flow (absolute values) -LDF units</t>
  </si>
  <si>
    <t>K-Resting flow relative values)</t>
  </si>
  <si>
    <r>
      <t>A</t>
    </r>
    <r>
      <rPr>
        <b/>
        <sz val="11"/>
        <color indexed="8"/>
        <rFont val="Calibri"/>
        <family val="2"/>
      </rPr>
      <t>dam</t>
    </r>
    <r>
      <rPr>
        <b/>
        <sz val="11"/>
        <color theme="1"/>
        <rFont val="Calibri"/>
        <family val="2"/>
        <scheme val="minor"/>
      </rPr>
      <t>17 ex/</t>
    </r>
    <r>
      <rPr>
        <b/>
        <sz val="11"/>
        <color indexed="8"/>
        <rFont val="Calibri"/>
        <family val="2"/>
      </rPr>
      <t>+</t>
    </r>
    <phoneticPr fontId="6" type="noConversion"/>
  </si>
  <si>
    <t>Adam17 ex/+</t>
    <phoneticPr fontId="6" type="noConversion"/>
  </si>
  <si>
    <t>ADAM17ex/ex</t>
    <phoneticPr fontId="6" type="noConversion"/>
  </si>
  <si>
    <t>ADAM17 ex/+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</si>
</sst>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Symbol"/>
      <family val="1"/>
      <charset val="2"/>
    </font>
    <font>
      <sz val="8"/>
      <name val="Verdana"/>
    </font>
    <font>
      <b/>
      <sz val="11"/>
      <color indexed="8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/>
    <xf numFmtId="0" fontId="3" fillId="0" borderId="0" xfId="0" applyFont="1"/>
    <xf numFmtId="0" fontId="1" fillId="0" borderId="0" xfId="0" applyFont="1"/>
    <xf numFmtId="0" fontId="0" fillId="0" borderId="0" xfId="0" applyFill="1"/>
    <xf numFmtId="0" fontId="3" fillId="0" borderId="0" xfId="0" applyFont="1" applyFill="1"/>
    <xf numFmtId="0" fontId="1" fillId="0" borderId="0" xfId="0" applyFont="1" applyBorder="1"/>
    <xf numFmtId="0" fontId="3" fillId="0" borderId="1" xfId="0" applyFont="1" applyBorder="1" applyAlignment="1">
      <alignment horizontal="center"/>
    </xf>
    <xf numFmtId="164" fontId="4" fillId="0" borderId="1" xfId="0" applyNumberFormat="1" applyFont="1" applyBorder="1"/>
    <xf numFmtId="164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0" xfId="0" applyFont="1" applyFill="1"/>
    <xf numFmtId="0" fontId="3" fillId="0" borderId="0" xfId="0" applyFont="1" applyFill="1" applyAlignment="1">
      <alignment horizontal="center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4" fillId="0" borderId="0" xfId="0" applyNumberFormat="1" applyFont="1" applyBorder="1" applyAlignment="1">
      <alignment horizontal="left"/>
    </xf>
    <xf numFmtId="0" fontId="1" fillId="3" borderId="1" xfId="0" applyFont="1" applyFill="1" applyBorder="1" applyAlignment="1">
      <alignment horizontal="center"/>
    </xf>
    <xf numFmtId="164" fontId="4" fillId="3" borderId="1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164" fontId="4" fillId="4" borderId="1" xfId="0" applyNumberFormat="1" applyFont="1" applyFill="1" applyBorder="1" applyAlignment="1">
      <alignment horizontal="center"/>
    </xf>
    <xf numFmtId="0" fontId="3" fillId="0" borderId="0" xfId="0" applyFont="1" applyFill="1" applyAlignment="1"/>
    <xf numFmtId="0" fontId="1" fillId="0" borderId="1" xfId="0" applyFont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Fill="1"/>
    <xf numFmtId="0" fontId="8" fillId="3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0" fontId="9" fillId="3" borderId="1" xfId="0" applyFont="1" applyFill="1" applyBorder="1"/>
    <xf numFmtId="0" fontId="9" fillId="4" borderId="1" xfId="0" applyFont="1" applyFill="1" applyBorder="1"/>
    <xf numFmtId="164" fontId="8" fillId="0" borderId="1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6"/>
  <sheetViews>
    <sheetView tabSelected="1" topLeftCell="A33" workbookViewId="0">
      <selection activeCell="O24" sqref="O24"/>
    </sheetView>
  </sheetViews>
  <sheetFormatPr baseColWidth="10" defaultRowHeight="15" x14ac:dyDescent="0.25"/>
  <cols>
    <col min="1" max="1" width="14.28515625" customWidth="1"/>
    <col min="2" max="2" width="15.140625" customWidth="1"/>
    <col min="3" max="3" width="12.85546875" customWidth="1"/>
    <col min="6" max="6" width="13.7109375" customWidth="1"/>
    <col min="10" max="10" width="14.28515625" customWidth="1"/>
  </cols>
  <sheetData>
    <row r="1" spans="1:20" ht="15.75" x14ac:dyDescent="0.25">
      <c r="A1" s="1" t="s">
        <v>20</v>
      </c>
    </row>
    <row r="2" spans="1:20" x14ac:dyDescent="0.25">
      <c r="A2" s="8" t="s">
        <v>6</v>
      </c>
      <c r="B2" s="8"/>
      <c r="C2" s="8"/>
      <c r="D2" s="8"/>
      <c r="E2" s="5"/>
      <c r="F2" s="5" t="s">
        <v>7</v>
      </c>
      <c r="G2" s="5"/>
      <c r="H2" s="5"/>
      <c r="I2" s="5"/>
      <c r="J2" s="5"/>
      <c r="K2" s="5" t="s">
        <v>8</v>
      </c>
      <c r="L2" s="5"/>
      <c r="P2" s="5" t="s">
        <v>13</v>
      </c>
    </row>
    <row r="3" spans="1:20" x14ac:dyDescent="0.25">
      <c r="A3" s="16" t="s">
        <v>0</v>
      </c>
      <c r="B3" s="16" t="s">
        <v>1</v>
      </c>
      <c r="C3" s="16" t="s">
        <v>16</v>
      </c>
      <c r="D3" s="16" t="s">
        <v>17</v>
      </c>
      <c r="E3" s="2"/>
      <c r="F3" s="16" t="s">
        <v>0</v>
      </c>
      <c r="G3" s="16" t="s">
        <v>1</v>
      </c>
      <c r="H3" s="16" t="s">
        <v>16</v>
      </c>
      <c r="I3" s="16" t="s">
        <v>17</v>
      </c>
      <c r="J3" s="2"/>
      <c r="K3" s="16" t="s">
        <v>0</v>
      </c>
      <c r="L3" s="16" t="s">
        <v>1</v>
      </c>
      <c r="M3" s="16" t="s">
        <v>16</v>
      </c>
      <c r="N3" s="16" t="s">
        <v>17</v>
      </c>
      <c r="P3" s="16" t="s">
        <v>0</v>
      </c>
      <c r="Q3" s="16" t="s">
        <v>1</v>
      </c>
      <c r="R3" s="16" t="s">
        <v>16</v>
      </c>
      <c r="S3" s="16" t="s">
        <v>17</v>
      </c>
    </row>
    <row r="4" spans="1:20" x14ac:dyDescent="0.25">
      <c r="A4" s="13">
        <v>99.829350000000005</v>
      </c>
      <c r="B4" s="13">
        <v>109.40170000000001</v>
      </c>
      <c r="C4" s="13">
        <v>97.340419999999995</v>
      </c>
      <c r="D4" s="13">
        <v>103.1915</v>
      </c>
      <c r="E4" s="2"/>
      <c r="F4" s="9">
        <v>30</v>
      </c>
      <c r="G4" s="9">
        <v>18</v>
      </c>
      <c r="H4" s="9">
        <v>29</v>
      </c>
      <c r="I4" s="9">
        <v>28</v>
      </c>
      <c r="J4" s="2"/>
      <c r="K4" s="9">
        <v>30</v>
      </c>
      <c r="L4" s="9">
        <v>17</v>
      </c>
      <c r="M4" s="9">
        <v>29</v>
      </c>
      <c r="N4" s="9">
        <v>27</v>
      </c>
      <c r="P4" s="9">
        <v>28</v>
      </c>
      <c r="Q4" s="9">
        <v>17</v>
      </c>
      <c r="R4" s="9">
        <v>28</v>
      </c>
      <c r="S4" s="9">
        <v>27</v>
      </c>
    </row>
    <row r="5" spans="1:20" x14ac:dyDescent="0.25">
      <c r="A5" s="13">
        <v>114.7611</v>
      </c>
      <c r="B5" s="13">
        <v>103.7175</v>
      </c>
      <c r="C5" s="13">
        <v>103.2787</v>
      </c>
      <c r="D5" s="13">
        <v>104.91800000000001</v>
      </c>
      <c r="E5" s="2"/>
      <c r="F5" s="9">
        <v>28</v>
      </c>
      <c r="G5" s="9">
        <v>17</v>
      </c>
      <c r="H5" s="9">
        <v>26</v>
      </c>
      <c r="I5" s="9">
        <v>25</v>
      </c>
      <c r="J5" s="2"/>
      <c r="K5" s="9">
        <v>30</v>
      </c>
      <c r="L5" s="9">
        <v>18</v>
      </c>
      <c r="M5" s="9">
        <v>27</v>
      </c>
      <c r="N5" s="9">
        <v>26</v>
      </c>
      <c r="P5" s="9">
        <v>29</v>
      </c>
      <c r="Q5" s="9">
        <v>16</v>
      </c>
      <c r="R5" s="9">
        <v>27</v>
      </c>
      <c r="S5" s="9">
        <v>28</v>
      </c>
    </row>
    <row r="6" spans="1:20" x14ac:dyDescent="0.25">
      <c r="A6" s="13">
        <v>98.122860000000003</v>
      </c>
      <c r="B6" s="13">
        <v>104.7826</v>
      </c>
      <c r="C6" s="13">
        <v>102.2727</v>
      </c>
      <c r="D6" s="13">
        <v>99.431820000000002</v>
      </c>
      <c r="E6" s="2"/>
      <c r="F6" s="9">
        <v>31</v>
      </c>
      <c r="G6" s="9">
        <v>19</v>
      </c>
      <c r="H6" s="9">
        <v>29</v>
      </c>
      <c r="I6" s="9">
        <v>30</v>
      </c>
      <c r="J6" s="2"/>
      <c r="K6" s="9">
        <v>31</v>
      </c>
      <c r="L6" s="9">
        <v>20</v>
      </c>
      <c r="M6" s="9">
        <v>30</v>
      </c>
      <c r="N6" s="9">
        <v>30</v>
      </c>
      <c r="P6" s="9">
        <v>29</v>
      </c>
      <c r="Q6" s="9">
        <v>18</v>
      </c>
      <c r="R6" s="9">
        <v>28</v>
      </c>
      <c r="S6" s="9">
        <v>28</v>
      </c>
    </row>
    <row r="7" spans="1:20" x14ac:dyDescent="0.25">
      <c r="A7" s="13">
        <v>86.17747</v>
      </c>
      <c r="B7" s="13">
        <v>105.9406</v>
      </c>
      <c r="C7" s="13">
        <v>94.054050000000004</v>
      </c>
      <c r="D7" s="13">
        <v>90.270269999999996</v>
      </c>
      <c r="E7" s="2"/>
      <c r="F7" s="9">
        <v>27</v>
      </c>
      <c r="G7" s="9">
        <v>15</v>
      </c>
      <c r="H7" s="9">
        <v>28</v>
      </c>
      <c r="I7" s="9">
        <v>27</v>
      </c>
      <c r="J7" s="2"/>
      <c r="K7" s="9">
        <v>28</v>
      </c>
      <c r="L7" s="9">
        <v>16</v>
      </c>
      <c r="M7" s="9">
        <v>28</v>
      </c>
      <c r="N7" s="9">
        <v>28</v>
      </c>
      <c r="P7" s="9">
        <v>26</v>
      </c>
      <c r="Q7" s="9">
        <v>15</v>
      </c>
      <c r="R7" s="9">
        <v>30</v>
      </c>
      <c r="S7" s="9">
        <v>29</v>
      </c>
    </row>
    <row r="8" spans="1:20" x14ac:dyDescent="0.25">
      <c r="A8" s="13">
        <v>101.1092</v>
      </c>
      <c r="B8" s="13">
        <v>108.8608</v>
      </c>
      <c r="C8" s="13">
        <v>102.682</v>
      </c>
      <c r="D8" s="13">
        <v>101.9157</v>
      </c>
      <c r="E8" s="2"/>
      <c r="F8" s="9">
        <v>29</v>
      </c>
      <c r="G8" s="9">
        <v>20</v>
      </c>
      <c r="H8" s="9">
        <v>29</v>
      </c>
      <c r="I8" s="9">
        <v>28</v>
      </c>
      <c r="J8" s="2"/>
      <c r="K8" s="9">
        <v>30</v>
      </c>
      <c r="L8" s="9">
        <v>20</v>
      </c>
      <c r="M8" s="9">
        <v>30</v>
      </c>
      <c r="N8" s="9">
        <v>30</v>
      </c>
      <c r="P8" s="9">
        <v>28</v>
      </c>
      <c r="Q8" s="9">
        <v>19</v>
      </c>
      <c r="R8" s="9">
        <v>29</v>
      </c>
      <c r="S8" s="9">
        <v>28</v>
      </c>
    </row>
    <row r="9" spans="1:20" x14ac:dyDescent="0.25">
      <c r="A9" s="13">
        <v>89.184060000000002</v>
      </c>
      <c r="B9" s="13"/>
      <c r="C9" s="13"/>
      <c r="D9" s="13"/>
      <c r="E9" s="2"/>
      <c r="F9" s="9">
        <v>28</v>
      </c>
      <c r="G9" s="9"/>
      <c r="H9" s="9"/>
      <c r="I9" s="9"/>
      <c r="J9" s="2"/>
      <c r="K9" s="9">
        <v>29</v>
      </c>
      <c r="L9" s="9"/>
      <c r="M9" s="9"/>
      <c r="N9" s="9"/>
      <c r="P9" s="9">
        <v>29</v>
      </c>
      <c r="Q9" s="9"/>
      <c r="R9" s="9"/>
      <c r="S9" s="9"/>
    </row>
    <row r="10" spans="1:20" x14ac:dyDescent="0.25">
      <c r="A10" s="13">
        <v>115.7495</v>
      </c>
      <c r="B10" s="13"/>
      <c r="C10" s="13"/>
      <c r="D10" s="13"/>
      <c r="E10" s="2"/>
      <c r="F10" s="9">
        <v>27</v>
      </c>
      <c r="G10" s="9"/>
      <c r="H10" s="9"/>
      <c r="I10" s="9"/>
      <c r="J10" s="2"/>
      <c r="K10" s="9">
        <v>28</v>
      </c>
      <c r="L10" s="9"/>
      <c r="M10" s="9"/>
      <c r="N10" s="9"/>
      <c r="P10" s="9">
        <v>26</v>
      </c>
      <c r="Q10" s="9"/>
      <c r="R10" s="9"/>
      <c r="S10" s="9"/>
    </row>
    <row r="11" spans="1:20" x14ac:dyDescent="0.25">
      <c r="A11" s="13">
        <v>83.491460000000004</v>
      </c>
      <c r="B11" s="13"/>
      <c r="C11" s="13"/>
      <c r="D11" s="13"/>
      <c r="E11" s="2"/>
      <c r="F11" s="9">
        <v>30</v>
      </c>
      <c r="G11" s="9"/>
      <c r="H11" s="9"/>
      <c r="I11" s="9"/>
      <c r="J11" s="2"/>
      <c r="K11" s="9">
        <v>30</v>
      </c>
      <c r="L11" s="9"/>
      <c r="M11" s="9"/>
      <c r="N11" s="9"/>
      <c r="P11" s="9">
        <v>29</v>
      </c>
      <c r="Q11" s="9"/>
      <c r="R11" s="9"/>
      <c r="S11" s="9"/>
    </row>
    <row r="12" spans="1:20" x14ac:dyDescent="0.25">
      <c r="A12" s="13">
        <v>87.760909999999996</v>
      </c>
      <c r="B12" s="13"/>
      <c r="C12" s="13"/>
      <c r="D12" s="13"/>
      <c r="E12" s="2"/>
      <c r="F12" s="9">
        <v>28</v>
      </c>
      <c r="G12" s="9"/>
      <c r="H12" s="9"/>
      <c r="I12" s="9"/>
      <c r="J12" s="2"/>
      <c r="K12" s="9">
        <v>27</v>
      </c>
      <c r="L12" s="9"/>
      <c r="M12" s="9"/>
      <c r="N12" s="9"/>
      <c r="P12" s="9">
        <v>27</v>
      </c>
      <c r="Q12" s="9"/>
      <c r="R12" s="9"/>
      <c r="S12" s="9"/>
    </row>
    <row r="13" spans="1:20" x14ac:dyDescent="0.25">
      <c r="A13" s="13">
        <v>123.81399999999999</v>
      </c>
      <c r="B13" s="13"/>
      <c r="C13" s="13"/>
      <c r="D13" s="13"/>
      <c r="E13" s="2"/>
      <c r="F13" s="9">
        <v>27</v>
      </c>
      <c r="G13" s="9"/>
      <c r="H13" s="9"/>
      <c r="I13" s="9"/>
      <c r="J13" s="2"/>
      <c r="K13" s="9">
        <v>28</v>
      </c>
      <c r="L13" s="9"/>
      <c r="M13" s="9"/>
      <c r="N13" s="9"/>
      <c r="P13" s="9">
        <v>27</v>
      </c>
      <c r="Q13" s="9"/>
      <c r="R13" s="9"/>
      <c r="S13" s="9"/>
    </row>
    <row r="14" spans="1:20" x14ac:dyDescent="0.25">
      <c r="A14" s="14">
        <f>AVERAGE(A4:A13)</f>
        <v>99.999990999999994</v>
      </c>
      <c r="B14" s="14">
        <f>AVERAGE(B4:B13)</f>
        <v>106.54064000000001</v>
      </c>
      <c r="C14" s="14">
        <f>AVERAGE(C4:C13)</f>
        <v>99.925574000000012</v>
      </c>
      <c r="D14" s="14">
        <f>AVERAGE(D4:D13)</f>
        <v>99.945458000000002</v>
      </c>
      <c r="E14" s="2" t="s">
        <v>14</v>
      </c>
      <c r="F14" s="14">
        <f>AVERAGE(F4:F13)</f>
        <v>28.5</v>
      </c>
      <c r="G14" s="14">
        <f>AVERAGE(G4:G13)</f>
        <v>17.8</v>
      </c>
      <c r="H14" s="14">
        <f>AVERAGE(H4:H13)</f>
        <v>28.2</v>
      </c>
      <c r="I14" s="14">
        <f>AVERAGE(I4:I13)</f>
        <v>27.6</v>
      </c>
      <c r="J14" s="2" t="s">
        <v>14</v>
      </c>
      <c r="K14" s="14">
        <f>AVERAGE(K4:K13)</f>
        <v>29.1</v>
      </c>
      <c r="L14" s="14">
        <f>AVERAGE(L4:L13)</f>
        <v>18.2</v>
      </c>
      <c r="M14" s="14">
        <f>AVERAGE(M4:M13)</f>
        <v>28.8</v>
      </c>
      <c r="N14" s="14">
        <f>AVERAGE(N4:N13)</f>
        <v>28.2</v>
      </c>
      <c r="O14" s="4" t="s">
        <v>14</v>
      </c>
      <c r="P14" s="14">
        <f>AVERAGE(P4:P13)</f>
        <v>27.8</v>
      </c>
      <c r="Q14" s="14">
        <f>AVERAGE(Q4:Q13)</f>
        <v>17</v>
      </c>
      <c r="R14" s="14">
        <f>AVERAGE(R4:R13)</f>
        <v>28.4</v>
      </c>
      <c r="S14" s="14">
        <f>AVERAGE(S4:S13)</f>
        <v>28</v>
      </c>
      <c r="T14" s="4" t="s">
        <v>14</v>
      </c>
    </row>
    <row r="15" spans="1:20" x14ac:dyDescent="0.25">
      <c r="A15" s="13">
        <f>STDEV(A4:A14)/3.16</f>
        <v>4.208028649477134</v>
      </c>
      <c r="B15" s="13">
        <f>STDEV(B4:B8)/2.236</f>
        <v>1.1178371598058832</v>
      </c>
      <c r="C15" s="13">
        <f>STDEV(C4:C8)/2.236</f>
        <v>1.8098637676557134</v>
      </c>
      <c r="D15" s="13">
        <f>STDEV(D4:D8)/2.236</f>
        <v>2.5790113508545316</v>
      </c>
      <c r="E15" s="2" t="s">
        <v>15</v>
      </c>
      <c r="F15" s="13">
        <f>STDEV(F4:F14)/3.16</f>
        <v>0.43042628192200766</v>
      </c>
      <c r="G15" s="13">
        <f>STDEV(G4:G8)/2.236</f>
        <v>0.86025867896562358</v>
      </c>
      <c r="H15" s="13">
        <f>STDEV(H4:H8)/2.236</f>
        <v>0.5831129163866412</v>
      </c>
      <c r="I15" s="13">
        <f>STDEV(I4:I8)/2.236</f>
        <v>0.81242853866658982</v>
      </c>
      <c r="J15" s="2" t="s">
        <v>15</v>
      </c>
      <c r="K15" s="13">
        <f>STDEV(K4:K14)/3.16</f>
        <v>0.38628340556119312</v>
      </c>
      <c r="L15" s="13">
        <f>STDEV(L4:L8)/2.236</f>
        <v>0.80002432110904809</v>
      </c>
      <c r="M15" s="13">
        <f>STDEV(M4:M8)/2.236</f>
        <v>0.5831129163866412</v>
      </c>
      <c r="N15" s="13">
        <f>STDEV(N4:N8)/2.236</f>
        <v>0.80002432110904809</v>
      </c>
      <c r="O15" s="4" t="s">
        <v>15</v>
      </c>
      <c r="P15" s="13">
        <f>STDEV(P4:P14)/3.16</f>
        <v>0.36904758828134809</v>
      </c>
      <c r="Q15" s="13">
        <f>STDEV(Q4:Q8)/2.236</f>
        <v>0.70712827821296498</v>
      </c>
      <c r="R15" s="13">
        <f>STDEV(R4:R8)/2.236</f>
        <v>0.50991745308548209</v>
      </c>
      <c r="S15" s="13">
        <f>STDEV(S4:S8)/2.236</f>
        <v>0.31623737977931465</v>
      </c>
      <c r="T15" s="4" t="s">
        <v>15</v>
      </c>
    </row>
    <row r="16" spans="1:20" x14ac:dyDescent="0.25">
      <c r="A16" s="28"/>
      <c r="B16" s="28"/>
      <c r="C16" s="28"/>
      <c r="D16" s="28"/>
      <c r="E16" s="2"/>
      <c r="F16" s="28"/>
      <c r="G16" s="28"/>
      <c r="H16" s="28"/>
      <c r="I16" s="28"/>
      <c r="J16" s="2"/>
      <c r="K16" s="28"/>
      <c r="L16" s="28"/>
      <c r="M16" s="28"/>
      <c r="N16" s="28"/>
      <c r="O16" s="4"/>
      <c r="P16" s="28"/>
      <c r="Q16" s="28"/>
      <c r="R16" s="28"/>
      <c r="S16" s="28"/>
      <c r="T16" s="4"/>
    </row>
    <row r="17" spans="1:20" x14ac:dyDescent="0.25">
      <c r="A17" s="30" t="s">
        <v>21</v>
      </c>
      <c r="B17" s="28"/>
      <c r="C17" s="28"/>
      <c r="D17" s="28"/>
      <c r="E17" s="2"/>
      <c r="F17" s="28"/>
      <c r="G17" s="28"/>
      <c r="H17" s="28"/>
      <c r="I17" s="28"/>
      <c r="J17" s="2"/>
      <c r="K17" s="28"/>
      <c r="L17" s="28"/>
      <c r="M17" s="28"/>
      <c r="N17" s="28"/>
      <c r="O17" s="4"/>
      <c r="P17" s="28"/>
      <c r="Q17" s="28"/>
      <c r="R17" s="28"/>
      <c r="S17" s="28"/>
      <c r="T17" s="4"/>
    </row>
    <row r="18" spans="1:20" x14ac:dyDescent="0.25">
      <c r="A18" s="11"/>
      <c r="B18" s="11"/>
      <c r="C18" s="11"/>
      <c r="D18" s="11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20" x14ac:dyDescent="0.25">
      <c r="A19" s="5" t="s">
        <v>11</v>
      </c>
      <c r="B19" s="3"/>
      <c r="C19" s="3"/>
      <c r="D19" s="3"/>
      <c r="E19" s="5" t="s">
        <v>12</v>
      </c>
      <c r="F19" s="3"/>
      <c r="G19" s="3"/>
      <c r="H19" s="4"/>
      <c r="I19" s="5" t="s">
        <v>13</v>
      </c>
      <c r="J19" s="4"/>
      <c r="K19" s="4"/>
      <c r="L19" s="4"/>
      <c r="M19" s="4"/>
      <c r="N19" s="4"/>
    </row>
    <row r="20" spans="1:20" x14ac:dyDescent="0.25">
      <c r="A20" s="14" t="s">
        <v>4</v>
      </c>
      <c r="B20" s="36" t="s">
        <v>26</v>
      </c>
      <c r="C20" s="14" t="s">
        <v>28</v>
      </c>
      <c r="D20" s="3"/>
      <c r="E20" s="10" t="s">
        <v>4</v>
      </c>
      <c r="F20" s="36" t="s">
        <v>26</v>
      </c>
      <c r="G20" s="14" t="s">
        <v>28</v>
      </c>
      <c r="H20" s="4"/>
      <c r="I20" s="10" t="s">
        <v>4</v>
      </c>
      <c r="J20" s="36" t="s">
        <v>26</v>
      </c>
      <c r="K20" s="14" t="s">
        <v>28</v>
      </c>
      <c r="L20" s="4"/>
      <c r="M20" s="4"/>
      <c r="N20" s="4"/>
    </row>
    <row r="21" spans="1:20" x14ac:dyDescent="0.25">
      <c r="A21" s="13">
        <v>26</v>
      </c>
      <c r="B21" s="13">
        <v>16.5</v>
      </c>
      <c r="C21" s="13">
        <v>10</v>
      </c>
      <c r="D21" s="11"/>
      <c r="E21" s="9">
        <v>27</v>
      </c>
      <c r="F21" s="9">
        <v>16.5</v>
      </c>
      <c r="G21" s="9">
        <v>10</v>
      </c>
      <c r="H21" s="2"/>
      <c r="I21" s="9">
        <v>25</v>
      </c>
      <c r="J21" s="9">
        <v>15</v>
      </c>
      <c r="K21" s="9">
        <v>9</v>
      </c>
      <c r="L21" s="4"/>
      <c r="M21" s="4"/>
      <c r="N21" s="4"/>
    </row>
    <row r="22" spans="1:20" x14ac:dyDescent="0.25">
      <c r="A22" s="13">
        <v>26</v>
      </c>
      <c r="B22" s="13">
        <v>18</v>
      </c>
      <c r="C22" s="13">
        <v>11</v>
      </c>
      <c r="D22" s="11"/>
      <c r="E22" s="9">
        <v>27</v>
      </c>
      <c r="F22" s="9">
        <v>17</v>
      </c>
      <c r="G22" s="9">
        <v>12</v>
      </c>
      <c r="H22" s="2"/>
      <c r="I22" s="9">
        <v>25.5</v>
      </c>
      <c r="J22" s="9">
        <v>18</v>
      </c>
      <c r="K22" s="9">
        <v>10</v>
      </c>
      <c r="L22" s="4"/>
      <c r="M22" s="4"/>
      <c r="N22" s="4"/>
    </row>
    <row r="23" spans="1:20" x14ac:dyDescent="0.25">
      <c r="A23" s="13">
        <v>25</v>
      </c>
      <c r="B23" s="13">
        <v>14</v>
      </c>
      <c r="C23" s="13">
        <v>11</v>
      </c>
      <c r="D23" s="11"/>
      <c r="E23" s="9">
        <v>25</v>
      </c>
      <c r="F23" s="9">
        <v>16</v>
      </c>
      <c r="G23" s="9">
        <v>12</v>
      </c>
      <c r="H23" s="2"/>
      <c r="I23" s="9">
        <v>24.5</v>
      </c>
      <c r="J23" s="9">
        <v>15</v>
      </c>
      <c r="K23" s="9">
        <v>11</v>
      </c>
      <c r="L23" s="4"/>
      <c r="M23" s="4"/>
      <c r="N23" s="4"/>
    </row>
    <row r="24" spans="1:20" x14ac:dyDescent="0.25">
      <c r="A24" s="13">
        <v>27</v>
      </c>
      <c r="B24" s="13">
        <v>17</v>
      </c>
      <c r="C24" s="13">
        <v>9</v>
      </c>
      <c r="D24" s="11"/>
      <c r="E24" s="9">
        <v>27</v>
      </c>
      <c r="F24" s="9">
        <v>18</v>
      </c>
      <c r="G24" s="9">
        <v>10</v>
      </c>
      <c r="H24" s="2"/>
      <c r="I24" s="9">
        <v>26</v>
      </c>
      <c r="J24" s="9">
        <v>15.5</v>
      </c>
      <c r="K24" s="9">
        <v>9</v>
      </c>
      <c r="L24" s="4"/>
      <c r="M24" s="4"/>
      <c r="N24" s="4"/>
    </row>
    <row r="25" spans="1:20" x14ac:dyDescent="0.25">
      <c r="A25" s="13">
        <v>24</v>
      </c>
      <c r="B25" s="13">
        <v>15</v>
      </c>
      <c r="C25" s="13">
        <v>9</v>
      </c>
      <c r="D25" s="11"/>
      <c r="E25" s="9">
        <v>26</v>
      </c>
      <c r="F25" s="9">
        <v>17</v>
      </c>
      <c r="G25" s="9">
        <v>11</v>
      </c>
      <c r="H25" s="2"/>
      <c r="I25" s="9">
        <v>24</v>
      </c>
      <c r="J25" s="9">
        <v>16</v>
      </c>
      <c r="K25" s="9">
        <v>10</v>
      </c>
      <c r="L25" s="4"/>
      <c r="M25" s="4"/>
      <c r="N25" s="4"/>
    </row>
    <row r="26" spans="1:20" x14ac:dyDescent="0.25">
      <c r="A26" s="14">
        <f>AVERAGE(A21:A25)</f>
        <v>25.6</v>
      </c>
      <c r="B26" s="14">
        <f t="shared" ref="B26:C26" si="0">AVERAGE(B21:B25)</f>
        <v>16.100000000000001</v>
      </c>
      <c r="C26" s="14">
        <f t="shared" si="0"/>
        <v>10</v>
      </c>
      <c r="D26" s="2" t="s">
        <v>14</v>
      </c>
      <c r="E26" s="14">
        <f>AVERAGE(E21:E25)</f>
        <v>26.4</v>
      </c>
      <c r="F26" s="14">
        <f t="shared" ref="F26" si="1">AVERAGE(F21:F25)</f>
        <v>16.899999999999999</v>
      </c>
      <c r="G26" s="14">
        <f t="shared" ref="G26" si="2">AVERAGE(G21:G25)</f>
        <v>11</v>
      </c>
      <c r="H26" s="2" t="s">
        <v>14</v>
      </c>
      <c r="I26" s="14">
        <f>AVERAGE(I21:I25)</f>
        <v>25</v>
      </c>
      <c r="J26" s="14">
        <f t="shared" ref="J26" si="3">AVERAGE(J21:J25)</f>
        <v>15.9</v>
      </c>
      <c r="K26" s="14">
        <f t="shared" ref="K26" si="4">AVERAGE(K21:K25)</f>
        <v>9.8000000000000007</v>
      </c>
      <c r="L26" s="4" t="s">
        <v>14</v>
      </c>
      <c r="M26" s="4"/>
      <c r="N26" s="4"/>
    </row>
    <row r="27" spans="1:20" x14ac:dyDescent="0.25">
      <c r="A27" s="13">
        <f>STDEV(A21:A26)/2.236</f>
        <v>0.45608403520507912</v>
      </c>
      <c r="B27" s="13">
        <f t="shared" ref="B27:C27" si="5">STDEV(B21:B26)/2.236</f>
        <v>0.6387681957551743</v>
      </c>
      <c r="C27" s="13">
        <f t="shared" si="5"/>
        <v>0.40001216055452404</v>
      </c>
      <c r="D27" s="2" t="s">
        <v>15</v>
      </c>
      <c r="E27" s="13">
        <f>STDEV(E21:E26)/2.236</f>
        <v>0.35778175313059035</v>
      </c>
      <c r="F27" s="13">
        <f t="shared" ref="F27" si="6">STDEV(F21:F26)/2.236</f>
        <v>0.29665695799243291</v>
      </c>
      <c r="G27" s="13">
        <f t="shared" ref="G27" si="7">STDEV(G21:G26)/2.236</f>
        <v>0.40001216055452404</v>
      </c>
      <c r="H27" s="2" t="s">
        <v>15</v>
      </c>
      <c r="I27" s="13">
        <f>STDEV(I21:I26)/2.236</f>
        <v>0.31623737977931465</v>
      </c>
      <c r="J27" s="13">
        <f t="shared" ref="J27" si="8">STDEV(J21:J26)/2.236</f>
        <v>0.49801112368783723</v>
      </c>
      <c r="K27" s="13">
        <f t="shared" ref="K27" si="9">STDEV(K21:K26)/2.236</f>
        <v>0.33467418486350103</v>
      </c>
      <c r="L27" s="4" t="s">
        <v>15</v>
      </c>
      <c r="M27" s="4"/>
      <c r="N27" s="4"/>
    </row>
    <row r="28" spans="1:20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</row>
    <row r="30" spans="1:20" x14ac:dyDescent="0.25">
      <c r="A30" s="17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</row>
    <row r="31" spans="1:20" x14ac:dyDescent="0.25">
      <c r="A31" s="5" t="s">
        <v>22</v>
      </c>
      <c r="F31" s="5" t="s">
        <v>9</v>
      </c>
      <c r="K31" s="5" t="s">
        <v>10</v>
      </c>
      <c r="L31" s="6"/>
      <c r="M31" s="6"/>
      <c r="P31" s="5" t="s">
        <v>13</v>
      </c>
      <c r="Q31" s="6"/>
      <c r="R31" s="6"/>
    </row>
    <row r="32" spans="1:20" x14ac:dyDescent="0.25">
      <c r="A32" s="53" t="s">
        <v>4</v>
      </c>
      <c r="B32" s="53"/>
      <c r="C32" s="53" t="s">
        <v>26</v>
      </c>
      <c r="D32" s="53"/>
      <c r="F32" s="53" t="s">
        <v>4</v>
      </c>
      <c r="G32" s="53"/>
      <c r="H32" s="53" t="s">
        <v>26</v>
      </c>
      <c r="I32" s="53"/>
      <c r="K32" s="50" t="s">
        <v>4</v>
      </c>
      <c r="L32" s="51"/>
      <c r="M32" s="53" t="s">
        <v>26</v>
      </c>
      <c r="N32" s="53"/>
      <c r="P32" s="50" t="s">
        <v>4</v>
      </c>
      <c r="Q32" s="51"/>
      <c r="R32" s="50" t="s">
        <v>29</v>
      </c>
      <c r="S32" s="51"/>
    </row>
    <row r="33" spans="1:20" x14ac:dyDescent="0.25">
      <c r="A33" s="31" t="s">
        <v>2</v>
      </c>
      <c r="B33" s="33" t="s">
        <v>3</v>
      </c>
      <c r="C33" s="15" t="s">
        <v>2</v>
      </c>
      <c r="D33" s="33" t="s">
        <v>3</v>
      </c>
      <c r="F33" s="31" t="s">
        <v>2</v>
      </c>
      <c r="G33" s="33" t="s">
        <v>3</v>
      </c>
      <c r="H33" s="15" t="s">
        <v>2</v>
      </c>
      <c r="I33" s="33" t="s">
        <v>3</v>
      </c>
      <c r="K33" s="31" t="s">
        <v>2</v>
      </c>
      <c r="L33" s="33" t="s">
        <v>3</v>
      </c>
      <c r="M33" s="29" t="s">
        <v>2</v>
      </c>
      <c r="N33" s="33" t="s">
        <v>3</v>
      </c>
      <c r="P33" s="31" t="s">
        <v>2</v>
      </c>
      <c r="Q33" s="33" t="s">
        <v>3</v>
      </c>
      <c r="R33" s="31" t="s">
        <v>2</v>
      </c>
      <c r="S33" s="33" t="s">
        <v>3</v>
      </c>
    </row>
    <row r="34" spans="1:20" x14ac:dyDescent="0.25">
      <c r="A34" s="21">
        <v>101</v>
      </c>
      <c r="B34" s="24">
        <v>103.9</v>
      </c>
      <c r="C34" s="21">
        <v>118</v>
      </c>
      <c r="D34" s="24">
        <v>109.6</v>
      </c>
      <c r="F34" s="20">
        <v>26</v>
      </c>
      <c r="G34" s="23">
        <v>25</v>
      </c>
      <c r="H34" s="20">
        <v>16.5</v>
      </c>
      <c r="I34" s="23">
        <v>24</v>
      </c>
      <c r="K34" s="20">
        <v>27</v>
      </c>
      <c r="L34" s="23">
        <v>27</v>
      </c>
      <c r="M34" s="20">
        <v>16.5</v>
      </c>
      <c r="N34" s="23">
        <v>24</v>
      </c>
      <c r="P34" s="20">
        <v>25</v>
      </c>
      <c r="Q34" s="23">
        <v>26</v>
      </c>
      <c r="R34" s="20">
        <v>15</v>
      </c>
      <c r="S34" s="23">
        <v>23</v>
      </c>
    </row>
    <row r="35" spans="1:20" x14ac:dyDescent="0.25">
      <c r="A35" s="21">
        <v>86.9</v>
      </c>
      <c r="B35" s="24">
        <v>106.5</v>
      </c>
      <c r="C35" s="21">
        <v>109.5</v>
      </c>
      <c r="D35" s="24">
        <v>107.8</v>
      </c>
      <c r="F35" s="20">
        <v>26</v>
      </c>
      <c r="G35" s="23">
        <v>26</v>
      </c>
      <c r="H35" s="20">
        <v>18</v>
      </c>
      <c r="I35" s="23">
        <v>23</v>
      </c>
      <c r="K35" s="20">
        <v>27</v>
      </c>
      <c r="L35" s="23">
        <v>27</v>
      </c>
      <c r="M35" s="20">
        <v>17</v>
      </c>
      <c r="N35" s="23">
        <v>24</v>
      </c>
      <c r="P35" s="20">
        <v>25.5</v>
      </c>
      <c r="Q35" s="23">
        <v>26</v>
      </c>
      <c r="R35" s="20">
        <v>18</v>
      </c>
      <c r="S35" s="23">
        <v>25</v>
      </c>
    </row>
    <row r="36" spans="1:20" x14ac:dyDescent="0.25">
      <c r="A36" s="21">
        <v>89.5</v>
      </c>
      <c r="B36" s="24">
        <v>109.2</v>
      </c>
      <c r="C36" s="21">
        <v>84.4</v>
      </c>
      <c r="D36" s="24">
        <v>116.3</v>
      </c>
      <c r="F36" s="20">
        <v>25</v>
      </c>
      <c r="G36" s="23">
        <v>25</v>
      </c>
      <c r="H36" s="20">
        <v>14</v>
      </c>
      <c r="I36" s="23">
        <v>25</v>
      </c>
      <c r="K36" s="20">
        <v>25</v>
      </c>
      <c r="L36" s="23">
        <v>25</v>
      </c>
      <c r="M36" s="20">
        <v>16</v>
      </c>
      <c r="N36" s="23">
        <v>26</v>
      </c>
      <c r="P36" s="20">
        <v>24.5</v>
      </c>
      <c r="Q36" s="23">
        <v>24</v>
      </c>
      <c r="R36" s="20">
        <v>15</v>
      </c>
      <c r="S36" s="23">
        <v>25</v>
      </c>
    </row>
    <row r="37" spans="1:20" x14ac:dyDescent="0.25">
      <c r="A37" s="21">
        <v>113.4</v>
      </c>
      <c r="B37" s="24">
        <v>111.9</v>
      </c>
      <c r="C37" s="21">
        <v>93.4</v>
      </c>
      <c r="D37" s="24">
        <v>110.7</v>
      </c>
      <c r="F37" s="20">
        <v>27</v>
      </c>
      <c r="G37" s="23">
        <v>27</v>
      </c>
      <c r="H37" s="20">
        <v>17</v>
      </c>
      <c r="I37" s="23">
        <v>27</v>
      </c>
      <c r="K37" s="21">
        <v>27</v>
      </c>
      <c r="L37" s="23">
        <v>28</v>
      </c>
      <c r="M37" s="20">
        <v>18</v>
      </c>
      <c r="N37" s="23">
        <v>26</v>
      </c>
      <c r="P37" s="20">
        <v>26</v>
      </c>
      <c r="Q37" s="23">
        <v>27</v>
      </c>
      <c r="R37" s="20">
        <v>15.5</v>
      </c>
      <c r="S37" s="23">
        <v>27</v>
      </c>
    </row>
    <row r="38" spans="1:20" x14ac:dyDescent="0.25">
      <c r="A38" s="21">
        <v>109</v>
      </c>
      <c r="B38" s="24">
        <v>102</v>
      </c>
      <c r="C38" s="21">
        <v>94.8</v>
      </c>
      <c r="D38" s="24">
        <v>109.5</v>
      </c>
      <c r="F38" s="20">
        <v>24</v>
      </c>
      <c r="G38" s="23">
        <v>26</v>
      </c>
      <c r="H38" s="20">
        <v>15</v>
      </c>
      <c r="I38" s="23">
        <v>25</v>
      </c>
      <c r="K38" s="21">
        <v>26</v>
      </c>
      <c r="L38" s="23">
        <v>26</v>
      </c>
      <c r="M38" s="20">
        <v>17</v>
      </c>
      <c r="N38" s="23">
        <v>27</v>
      </c>
      <c r="P38" s="20">
        <v>24</v>
      </c>
      <c r="Q38" s="23">
        <v>25</v>
      </c>
      <c r="R38" s="20">
        <v>16</v>
      </c>
      <c r="S38" s="23">
        <v>24</v>
      </c>
    </row>
    <row r="39" spans="1:20" x14ac:dyDescent="0.25">
      <c r="A39" s="14">
        <f>AVERAGE(A34:A38)</f>
        <v>99.96</v>
      </c>
      <c r="B39" s="14">
        <f t="shared" ref="B39:D39" si="10">AVERAGE(B34:B38)</f>
        <v>106.7</v>
      </c>
      <c r="C39" s="14">
        <f t="shared" si="10"/>
        <v>100.02</v>
      </c>
      <c r="D39" s="14">
        <f t="shared" si="10"/>
        <v>110.78</v>
      </c>
      <c r="E39" s="4" t="s">
        <v>14</v>
      </c>
      <c r="F39" s="14">
        <f>AVERAGE(F34:F38)</f>
        <v>25.6</v>
      </c>
      <c r="G39" s="14">
        <f t="shared" ref="G39" si="11">AVERAGE(G34:G38)</f>
        <v>25.8</v>
      </c>
      <c r="H39" s="14">
        <f t="shared" ref="H39" si="12">AVERAGE(H34:H38)</f>
        <v>16.100000000000001</v>
      </c>
      <c r="I39" s="14">
        <f t="shared" ref="I39" si="13">AVERAGE(I34:I38)</f>
        <v>24.8</v>
      </c>
      <c r="J39" s="4" t="s">
        <v>14</v>
      </c>
      <c r="K39" s="14">
        <f>AVERAGE(K34:K38)</f>
        <v>26.4</v>
      </c>
      <c r="L39" s="14">
        <f t="shared" ref="L39" si="14">AVERAGE(L34:L38)</f>
        <v>26.6</v>
      </c>
      <c r="M39" s="14">
        <f t="shared" ref="M39" si="15">AVERAGE(M34:M38)</f>
        <v>16.899999999999999</v>
      </c>
      <c r="N39" s="14">
        <f t="shared" ref="N39" si="16">AVERAGE(N34:N38)</f>
        <v>25.4</v>
      </c>
      <c r="O39" s="4" t="s">
        <v>14</v>
      </c>
      <c r="P39" s="32">
        <f>AVERAGE(P34:P38)</f>
        <v>25</v>
      </c>
      <c r="Q39" s="34">
        <f t="shared" ref="Q39" si="17">AVERAGE(Q34:Q38)</f>
        <v>25.6</v>
      </c>
      <c r="R39" s="32">
        <f t="shared" ref="R39" si="18">AVERAGE(R34:R38)</f>
        <v>15.9</v>
      </c>
      <c r="S39" s="34">
        <f t="shared" ref="S39" si="19">AVERAGE(S34:S38)</f>
        <v>24.8</v>
      </c>
      <c r="T39" s="4" t="s">
        <v>14</v>
      </c>
    </row>
    <row r="40" spans="1:20" x14ac:dyDescent="0.25">
      <c r="A40" s="13">
        <f>STDEV(A34:A39)/2.236</f>
        <v>4.6623815436256208</v>
      </c>
      <c r="B40" s="13">
        <f>STDEV(B34:B39)/2.236</f>
        <v>1.5907714661995129</v>
      </c>
      <c r="C40" s="13">
        <f t="shared" ref="C40:D40" si="20">STDEV(C34:C39)/2.236</f>
        <v>5.3972299478102101</v>
      </c>
      <c r="D40" s="13">
        <f t="shared" si="20"/>
        <v>1.3021609324058636</v>
      </c>
      <c r="E40" s="4" t="s">
        <v>15</v>
      </c>
      <c r="F40" s="13">
        <f>STDEV(F34:F39)/2.236</f>
        <v>0.45608403520507912</v>
      </c>
      <c r="G40" s="13">
        <f t="shared" ref="G40" si="21">STDEV(G34:G39)/2.236</f>
        <v>0.33467418486350103</v>
      </c>
      <c r="H40" s="13">
        <f t="shared" ref="H40" si="22">STDEV(H34:H39)/2.236</f>
        <v>0.6387681957551743</v>
      </c>
      <c r="I40" s="13">
        <f t="shared" ref="I40" si="23">STDEV(I34:I39)/2.236</f>
        <v>0.59331391598486571</v>
      </c>
      <c r="J40" s="4" t="s">
        <v>15</v>
      </c>
      <c r="K40" s="13">
        <f>STDEV(K34:K39)/2.236</f>
        <v>0.35778175313059035</v>
      </c>
      <c r="L40" s="13">
        <f t="shared" ref="L40" si="24">STDEV(L34:L39)/2.236</f>
        <v>0.45608403520507912</v>
      </c>
      <c r="M40" s="13">
        <f t="shared" ref="M40" si="25">STDEV(M34:M39)/2.236</f>
        <v>0.29665695799243291</v>
      </c>
      <c r="N40" s="13">
        <f t="shared" ref="N40" si="26">STDEV(N34:N39)/2.236</f>
        <v>0.53667262969588547</v>
      </c>
      <c r="O40" s="4" t="s">
        <v>15</v>
      </c>
      <c r="P40" s="13">
        <f>STDEV(P34:P39)/2.236</f>
        <v>0.31623737977931465</v>
      </c>
      <c r="Q40" s="13">
        <f t="shared" ref="Q40" si="27">STDEV(Q34:Q39)/2.236</f>
        <v>0.45608403520507912</v>
      </c>
      <c r="R40" s="13">
        <f t="shared" ref="R40" si="28">STDEV(R34:R39)/2.236</f>
        <v>0.49801112368783723</v>
      </c>
      <c r="S40" s="13">
        <f t="shared" ref="S40" si="29">STDEV(S34:S39)/2.236</f>
        <v>0.59331391598486571</v>
      </c>
      <c r="T40" s="4" t="s">
        <v>15</v>
      </c>
    </row>
    <row r="43" spans="1:20" x14ac:dyDescent="0.25">
      <c r="A43" s="5" t="s">
        <v>25</v>
      </c>
      <c r="F43" s="5" t="s">
        <v>18</v>
      </c>
      <c r="K43" s="5" t="s">
        <v>19</v>
      </c>
      <c r="L43" s="6"/>
      <c r="M43" s="6"/>
      <c r="P43" s="5" t="s">
        <v>13</v>
      </c>
    </row>
    <row r="44" spans="1:20" x14ac:dyDescent="0.25">
      <c r="A44" s="53" t="s">
        <v>4</v>
      </c>
      <c r="B44" s="53"/>
      <c r="C44" s="53" t="s">
        <v>5</v>
      </c>
      <c r="D44" s="53"/>
      <c r="F44" s="53" t="s">
        <v>4</v>
      </c>
      <c r="G44" s="53"/>
      <c r="H44" s="53" t="s">
        <v>5</v>
      </c>
      <c r="I44" s="53"/>
      <c r="K44" s="50" t="s">
        <v>4</v>
      </c>
      <c r="L44" s="51"/>
      <c r="M44" s="50" t="s">
        <v>5</v>
      </c>
      <c r="N44" s="51"/>
      <c r="P44" s="50" t="s">
        <v>4</v>
      </c>
      <c r="Q44" s="51"/>
      <c r="R44" s="50" t="s">
        <v>5</v>
      </c>
      <c r="S44" s="51"/>
    </row>
    <row r="45" spans="1:20" x14ac:dyDescent="0.25">
      <c r="A45" s="31" t="s">
        <v>2</v>
      </c>
      <c r="B45" s="15" t="s">
        <v>3</v>
      </c>
      <c r="C45" s="31" t="s">
        <v>2</v>
      </c>
      <c r="D45" s="15" t="s">
        <v>3</v>
      </c>
      <c r="F45" s="31" t="s">
        <v>2</v>
      </c>
      <c r="G45" s="33" t="s">
        <v>3</v>
      </c>
      <c r="H45" s="31" t="s">
        <v>2</v>
      </c>
      <c r="I45" s="33" t="s">
        <v>3</v>
      </c>
      <c r="K45" s="31" t="s">
        <v>2</v>
      </c>
      <c r="L45" s="33" t="s">
        <v>3</v>
      </c>
      <c r="M45" s="31" t="s">
        <v>2</v>
      </c>
      <c r="N45" s="33" t="s">
        <v>3</v>
      </c>
      <c r="P45" s="31" t="s">
        <v>2</v>
      </c>
      <c r="Q45" s="33" t="s">
        <v>3</v>
      </c>
      <c r="R45" s="31" t="s">
        <v>2</v>
      </c>
      <c r="S45" s="33" t="s">
        <v>3</v>
      </c>
    </row>
    <row r="46" spans="1:20" x14ac:dyDescent="0.25">
      <c r="A46" s="21">
        <v>97.7</v>
      </c>
      <c r="B46" s="23">
        <v>106.9</v>
      </c>
      <c r="C46" s="21">
        <v>114.6</v>
      </c>
      <c r="D46" s="24">
        <v>104.76</v>
      </c>
      <c r="E46" s="18"/>
      <c r="F46" s="21">
        <v>23</v>
      </c>
      <c r="G46" s="24">
        <v>29</v>
      </c>
      <c r="H46" s="21">
        <v>17</v>
      </c>
      <c r="I46" s="24">
        <v>26</v>
      </c>
      <c r="J46" s="18"/>
      <c r="K46" s="21">
        <v>25</v>
      </c>
      <c r="L46" s="24">
        <v>31</v>
      </c>
      <c r="M46" s="21">
        <v>16</v>
      </c>
      <c r="N46" s="24">
        <v>22</v>
      </c>
      <c r="P46" s="21">
        <v>27</v>
      </c>
      <c r="Q46" s="24">
        <v>25</v>
      </c>
      <c r="R46" s="21">
        <v>18</v>
      </c>
      <c r="S46" s="24">
        <v>23</v>
      </c>
    </row>
    <row r="47" spans="1:20" x14ac:dyDescent="0.25">
      <c r="A47" s="21">
        <v>104.88</v>
      </c>
      <c r="B47" s="24">
        <v>96.5</v>
      </c>
      <c r="C47" s="21">
        <v>91.41</v>
      </c>
      <c r="D47" s="24">
        <v>151.49</v>
      </c>
      <c r="E47" s="7"/>
      <c r="F47" s="21">
        <v>34</v>
      </c>
      <c r="G47" s="24">
        <v>25</v>
      </c>
      <c r="H47" s="21">
        <v>19</v>
      </c>
      <c r="I47" s="24">
        <v>24.5</v>
      </c>
      <c r="J47" s="7"/>
      <c r="K47" s="21">
        <v>30</v>
      </c>
      <c r="L47" s="24">
        <v>32</v>
      </c>
      <c r="M47" s="21">
        <v>17</v>
      </c>
      <c r="N47" s="24">
        <v>20</v>
      </c>
      <c r="P47" s="21">
        <v>26</v>
      </c>
      <c r="Q47" s="24">
        <v>26</v>
      </c>
      <c r="R47" s="21">
        <v>18</v>
      </c>
      <c r="S47" s="24">
        <v>21</v>
      </c>
    </row>
    <row r="48" spans="1:20" x14ac:dyDescent="0.25">
      <c r="A48" s="21">
        <v>102.79</v>
      </c>
      <c r="B48" s="24">
        <v>119.4</v>
      </c>
      <c r="C48" s="21">
        <v>107.09</v>
      </c>
      <c r="D48" s="24">
        <v>118.47</v>
      </c>
      <c r="E48" s="7"/>
      <c r="F48" s="21">
        <v>28</v>
      </c>
      <c r="G48" s="24">
        <v>27</v>
      </c>
      <c r="H48" s="21">
        <v>19</v>
      </c>
      <c r="I48" s="24">
        <v>29</v>
      </c>
      <c r="J48" s="7"/>
      <c r="K48" s="21">
        <v>27</v>
      </c>
      <c r="L48" s="24">
        <v>25</v>
      </c>
      <c r="M48" s="21">
        <v>19</v>
      </c>
      <c r="N48" s="24">
        <v>27</v>
      </c>
      <c r="P48" s="21">
        <v>23</v>
      </c>
      <c r="Q48" s="24">
        <v>25</v>
      </c>
      <c r="R48" s="21">
        <v>15</v>
      </c>
      <c r="S48" s="24">
        <v>25</v>
      </c>
    </row>
    <row r="49" spans="1:20" x14ac:dyDescent="0.25">
      <c r="A49" s="20">
        <v>96.94</v>
      </c>
      <c r="B49" s="23">
        <v>114</v>
      </c>
      <c r="C49" s="20">
        <v>93.45</v>
      </c>
      <c r="D49" s="23">
        <v>145.99</v>
      </c>
      <c r="E49" s="6"/>
      <c r="F49" s="20">
        <v>27</v>
      </c>
      <c r="G49" s="23">
        <v>24</v>
      </c>
      <c r="H49" s="20">
        <v>14</v>
      </c>
      <c r="I49" s="23">
        <v>23</v>
      </c>
      <c r="J49" s="6"/>
      <c r="K49" s="20">
        <v>25</v>
      </c>
      <c r="L49" s="24">
        <v>28</v>
      </c>
      <c r="M49" s="21">
        <v>15</v>
      </c>
      <c r="N49" s="24">
        <v>24</v>
      </c>
      <c r="P49" s="21">
        <v>21</v>
      </c>
      <c r="Q49" s="24">
        <v>25</v>
      </c>
      <c r="R49" s="21">
        <v>13</v>
      </c>
      <c r="S49" s="24">
        <v>22</v>
      </c>
    </row>
    <row r="50" spans="1:20" x14ac:dyDescent="0.25">
      <c r="A50" s="20">
        <v>99.86</v>
      </c>
      <c r="B50" s="23">
        <v>106.3</v>
      </c>
      <c r="C50" s="20">
        <v>93.45</v>
      </c>
      <c r="D50" s="23">
        <v>147.44999999999999</v>
      </c>
      <c r="E50" s="6"/>
      <c r="F50" s="20">
        <v>22</v>
      </c>
      <c r="G50" s="23">
        <v>25</v>
      </c>
      <c r="H50" s="20">
        <v>17</v>
      </c>
      <c r="I50" s="23">
        <v>27</v>
      </c>
      <c r="J50" s="6"/>
      <c r="K50" s="20">
        <v>22</v>
      </c>
      <c r="L50" s="24">
        <v>22</v>
      </c>
      <c r="M50" s="21">
        <v>17</v>
      </c>
      <c r="N50" s="24">
        <v>26</v>
      </c>
      <c r="P50" s="21">
        <v>26</v>
      </c>
      <c r="Q50" s="24">
        <v>28</v>
      </c>
      <c r="R50" s="21">
        <v>17</v>
      </c>
      <c r="S50" s="24">
        <v>23</v>
      </c>
    </row>
    <row r="51" spans="1:20" x14ac:dyDescent="0.25">
      <c r="A51" s="20">
        <v>95.27</v>
      </c>
      <c r="B51" s="23">
        <v>125.5</v>
      </c>
      <c r="C51" s="20"/>
      <c r="D51" s="23"/>
      <c r="F51" s="20">
        <v>24</v>
      </c>
      <c r="G51" s="23">
        <v>21</v>
      </c>
      <c r="H51" s="20"/>
      <c r="I51" s="23"/>
      <c r="K51" s="20">
        <v>26</v>
      </c>
      <c r="L51" s="24">
        <v>27</v>
      </c>
      <c r="M51" s="20"/>
      <c r="N51" s="23"/>
      <c r="P51" s="21">
        <v>25</v>
      </c>
      <c r="Q51" s="24">
        <v>23</v>
      </c>
      <c r="R51" s="19"/>
      <c r="S51" s="22"/>
    </row>
    <row r="52" spans="1:20" x14ac:dyDescent="0.25">
      <c r="A52" s="26">
        <f>AVERAGE(A46:A51)</f>
        <v>99.573333333333338</v>
      </c>
      <c r="B52" s="26">
        <f>AVERAGE(B46:B51)</f>
        <v>111.43333333333334</v>
      </c>
      <c r="C52" s="14">
        <f>AVERAGE(C46:C51)</f>
        <v>100</v>
      </c>
      <c r="D52" s="14">
        <f>AVERAGE(D46:D51)</f>
        <v>133.63200000000001</v>
      </c>
      <c r="E52" s="4" t="s">
        <v>14</v>
      </c>
      <c r="F52" s="26">
        <f>AVERAGE(F46:F51)</f>
        <v>26.333333333333332</v>
      </c>
      <c r="G52" s="26">
        <f>AVERAGE(G46:G51)</f>
        <v>25.166666666666668</v>
      </c>
      <c r="H52" s="14">
        <f>AVERAGE(H46:H51)</f>
        <v>17.2</v>
      </c>
      <c r="I52" s="14">
        <f>AVERAGE(I46:I51)</f>
        <v>25.9</v>
      </c>
      <c r="J52" s="4" t="s">
        <v>14</v>
      </c>
      <c r="K52" s="26">
        <f>AVERAGE(K46:K51)</f>
        <v>25.833333333333332</v>
      </c>
      <c r="L52" s="26">
        <f>AVERAGE(L46:L51)</f>
        <v>27.5</v>
      </c>
      <c r="M52" s="14">
        <f>AVERAGE(M46:M51)</f>
        <v>16.8</v>
      </c>
      <c r="N52" s="14">
        <f>AVERAGE(N46:N51)</f>
        <v>23.8</v>
      </c>
      <c r="O52" s="4" t="s">
        <v>14</v>
      </c>
      <c r="P52" s="26">
        <f>AVERAGE(P46:P51)</f>
        <v>24.666666666666668</v>
      </c>
      <c r="Q52" s="26">
        <f>AVERAGE(Q46:Q51)</f>
        <v>25.333333333333332</v>
      </c>
      <c r="R52" s="14">
        <f>AVERAGE(R46:R51)</f>
        <v>16.2</v>
      </c>
      <c r="S52" s="14">
        <f>AVERAGE(S46:S51)</f>
        <v>22.8</v>
      </c>
      <c r="T52" s="4" t="s">
        <v>14</v>
      </c>
    </row>
    <row r="53" spans="1:20" x14ac:dyDescent="0.25">
      <c r="A53" s="27">
        <f>STDEV(A46:A51)/2.449</f>
        <v>1.5008814500334171</v>
      </c>
      <c r="B53" s="27">
        <f>STDEV(B46:B51)/2.449</f>
        <v>4.2349673869023956</v>
      </c>
      <c r="C53" s="13">
        <f>STDEV(C47:C52)/2.236</f>
        <v>2.8917068329412627</v>
      </c>
      <c r="D53" s="13">
        <f t="shared" ref="D53" si="30">STDEV(D47:D52)/2.236</f>
        <v>6.0240241801584142</v>
      </c>
      <c r="E53" s="4" t="s">
        <v>15</v>
      </c>
      <c r="F53" s="27">
        <f>STDEV(F46:F51)/2.449</f>
        <v>1.8015943495602853</v>
      </c>
      <c r="G53" s="27">
        <f>STDEV(G46:G51)/2.449</f>
        <v>1.1082729269537108</v>
      </c>
      <c r="H53" s="13">
        <f>STDEV(H47:H52)/2.236</f>
        <v>0.91523271858936517</v>
      </c>
      <c r="I53" s="13">
        <f t="shared" ref="I53" si="31">STDEV(I47:I52)/2.236</f>
        <v>1.0293028783776224</v>
      </c>
      <c r="J53" s="4" t="s">
        <v>15</v>
      </c>
      <c r="K53" s="27">
        <f>STDEV(K46:K51)/2.449</f>
        <v>1.0777641429061742</v>
      </c>
      <c r="L53" s="27">
        <f>STDEV(L46:L51)/2.449</f>
        <v>1.5223643840185586</v>
      </c>
      <c r="M53" s="13">
        <f>STDEV(M47:M52)/2.236</f>
        <v>0.63373844665181933</v>
      </c>
      <c r="N53" s="13">
        <f t="shared" ref="N53" si="32">STDEV(N47:N52)/2.236</f>
        <v>1.2023676217464387</v>
      </c>
      <c r="O53" s="4" t="s">
        <v>15</v>
      </c>
      <c r="P53" s="27">
        <f>STDEV(P46:P51)/2.449</f>
        <v>0.91912034931994746</v>
      </c>
      <c r="Q53" s="27">
        <f>STDEV(Q46:Q51)/2.449</f>
        <v>0.66679998442443944</v>
      </c>
      <c r="R53" s="13">
        <f>STDEV(R47:R52)/2.236</f>
        <v>0.86350757682627433</v>
      </c>
      <c r="S53" s="13">
        <f t="shared" ref="S53" si="33">STDEV(S47:S52)/2.236</f>
        <v>0.66153352726656867</v>
      </c>
      <c r="T53" s="4" t="s">
        <v>15</v>
      </c>
    </row>
    <row r="54" spans="1:20" x14ac:dyDescent="0.25">
      <c r="A54" s="5"/>
    </row>
    <row r="55" spans="1:20" x14ac:dyDescent="0.25">
      <c r="A55" s="37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</row>
    <row r="56" spans="1:20" x14ac:dyDescent="0.25">
      <c r="A56" s="38" t="s">
        <v>23</v>
      </c>
      <c r="B56" s="39"/>
      <c r="C56" s="39"/>
      <c r="D56" s="39"/>
      <c r="E56" s="7"/>
      <c r="F56" s="38" t="s">
        <v>24</v>
      </c>
      <c r="G56" s="7"/>
      <c r="H56" s="7"/>
      <c r="I56" s="7"/>
      <c r="J56" s="7"/>
      <c r="K56" s="7"/>
      <c r="L56" s="7"/>
      <c r="M56" s="7"/>
    </row>
    <row r="57" spans="1:20" x14ac:dyDescent="0.25">
      <c r="A57" s="52" t="s">
        <v>4</v>
      </c>
      <c r="B57" s="52"/>
      <c r="C57" s="52" t="s">
        <v>27</v>
      </c>
      <c r="D57" s="52"/>
      <c r="E57" s="40"/>
      <c r="F57" s="52" t="s">
        <v>4</v>
      </c>
      <c r="G57" s="52"/>
      <c r="H57" s="52" t="s">
        <v>5</v>
      </c>
      <c r="I57" s="52"/>
      <c r="J57" s="40"/>
      <c r="K57" s="40"/>
      <c r="L57" s="40"/>
      <c r="M57" s="40"/>
      <c r="N57" s="6"/>
    </row>
    <row r="58" spans="1:20" x14ac:dyDescent="0.25">
      <c r="A58" s="41" t="s">
        <v>2</v>
      </c>
      <c r="B58" s="42" t="s">
        <v>3</v>
      </c>
      <c r="C58" s="41" t="s">
        <v>2</v>
      </c>
      <c r="D58" s="42" t="s">
        <v>3</v>
      </c>
      <c r="E58" s="40"/>
      <c r="F58" s="41" t="s">
        <v>2</v>
      </c>
      <c r="G58" s="42" t="s">
        <v>3</v>
      </c>
      <c r="H58" s="41" t="s">
        <v>2</v>
      </c>
      <c r="I58" s="42" t="s">
        <v>3</v>
      </c>
      <c r="J58" s="40"/>
      <c r="K58" s="40"/>
      <c r="L58" s="40"/>
      <c r="M58" s="40"/>
      <c r="N58" s="6"/>
    </row>
    <row r="59" spans="1:20" x14ac:dyDescent="0.25">
      <c r="A59" s="43">
        <v>233</v>
      </c>
      <c r="B59" s="44">
        <v>242</v>
      </c>
      <c r="C59" s="43">
        <v>249</v>
      </c>
      <c r="D59" s="44">
        <v>273</v>
      </c>
      <c r="E59" s="35"/>
      <c r="F59" s="25">
        <v>232</v>
      </c>
      <c r="G59" s="24">
        <v>248</v>
      </c>
      <c r="H59" s="25">
        <v>168</v>
      </c>
      <c r="I59" s="24">
        <v>176</v>
      </c>
      <c r="J59" s="35"/>
      <c r="K59" s="35"/>
      <c r="L59" s="40"/>
      <c r="M59" s="40"/>
      <c r="N59" s="6"/>
    </row>
    <row r="60" spans="1:20" x14ac:dyDescent="0.25">
      <c r="A60" s="43">
        <v>200</v>
      </c>
      <c r="B60" s="44">
        <v>213</v>
      </c>
      <c r="C60" s="43">
        <v>231</v>
      </c>
      <c r="D60" s="44">
        <v>249</v>
      </c>
      <c r="E60" s="7"/>
      <c r="F60" s="25">
        <v>254</v>
      </c>
      <c r="G60" s="24">
        <v>245</v>
      </c>
      <c r="H60" s="25">
        <v>134</v>
      </c>
      <c r="I60" s="24">
        <v>203</v>
      </c>
      <c r="J60" s="7"/>
      <c r="K60" s="7"/>
      <c r="L60" s="40"/>
      <c r="M60" s="40"/>
      <c r="N60" s="6"/>
    </row>
    <row r="61" spans="1:20" x14ac:dyDescent="0.25">
      <c r="A61" s="43">
        <v>206</v>
      </c>
      <c r="B61" s="44">
        <v>225</v>
      </c>
      <c r="C61" s="43">
        <v>178</v>
      </c>
      <c r="D61" s="44">
        <v>207</v>
      </c>
      <c r="E61" s="7"/>
      <c r="F61" s="25">
        <v>253</v>
      </c>
      <c r="G61" s="24">
        <v>302</v>
      </c>
      <c r="H61" s="25">
        <v>157</v>
      </c>
      <c r="I61" s="24">
        <v>186</v>
      </c>
      <c r="J61" s="7"/>
      <c r="K61" s="7"/>
      <c r="L61" s="40"/>
      <c r="M61" s="40"/>
      <c r="N61" s="6"/>
    </row>
    <row r="62" spans="1:20" x14ac:dyDescent="0.25">
      <c r="A62" s="43">
        <v>261</v>
      </c>
      <c r="B62" s="44">
        <v>292</v>
      </c>
      <c r="C62" s="43">
        <v>197</v>
      </c>
      <c r="D62" s="44">
        <v>218</v>
      </c>
      <c r="E62" s="40"/>
      <c r="F62" s="25">
        <v>229</v>
      </c>
      <c r="G62" s="24">
        <v>261</v>
      </c>
      <c r="H62" s="25">
        <v>137</v>
      </c>
      <c r="I62" s="24">
        <v>200</v>
      </c>
      <c r="J62" s="40"/>
      <c r="K62" s="40"/>
      <c r="L62" s="40"/>
      <c r="M62" s="40"/>
      <c r="N62" s="6"/>
    </row>
    <row r="63" spans="1:20" x14ac:dyDescent="0.25">
      <c r="A63" s="43">
        <v>251</v>
      </c>
      <c r="B63" s="44">
        <v>256</v>
      </c>
      <c r="C63" s="43">
        <v>200</v>
      </c>
      <c r="D63" s="44">
        <v>219</v>
      </c>
      <c r="E63" s="40"/>
      <c r="F63" s="25">
        <v>237</v>
      </c>
      <c r="G63" s="24">
        <v>252</v>
      </c>
      <c r="H63" s="25">
        <v>137</v>
      </c>
      <c r="I63" s="24">
        <v>202</v>
      </c>
      <c r="J63" s="40"/>
      <c r="K63" s="40"/>
      <c r="L63" s="40"/>
      <c r="M63" s="40"/>
      <c r="N63" s="6"/>
    </row>
    <row r="64" spans="1:20" x14ac:dyDescent="0.25">
      <c r="A64" s="45"/>
      <c r="B64" s="46"/>
      <c r="C64" s="45"/>
      <c r="D64" s="46"/>
      <c r="E64" s="39"/>
      <c r="F64" s="25">
        <v>231</v>
      </c>
      <c r="G64" s="24">
        <v>290</v>
      </c>
      <c r="H64" s="43"/>
      <c r="I64" s="44"/>
      <c r="J64" s="40"/>
      <c r="K64" s="40"/>
      <c r="L64" s="40"/>
      <c r="M64" s="40"/>
      <c r="N64" s="6"/>
    </row>
    <row r="65" spans="1:14" x14ac:dyDescent="0.25">
      <c r="A65" s="47">
        <f>AVERAGE(A59:A63)</f>
        <v>230.2</v>
      </c>
      <c r="B65" s="47">
        <f>AVERAGE(B59:B63)</f>
        <v>245.6</v>
      </c>
      <c r="C65" s="47">
        <f>AVERAGE(C59:C63)</f>
        <v>211</v>
      </c>
      <c r="D65" s="47">
        <f>AVERAGE(D59:D63)</f>
        <v>233.2</v>
      </c>
      <c r="E65" s="4" t="s">
        <v>14</v>
      </c>
      <c r="F65" s="47">
        <f>AVERAGE(F59:F63)</f>
        <v>241</v>
      </c>
      <c r="G65" s="47">
        <f>AVERAGE(G59:G63)</f>
        <v>261.60000000000002</v>
      </c>
      <c r="H65" s="47">
        <f>AVERAGE(H59:H63)</f>
        <v>146.6</v>
      </c>
      <c r="I65" s="47">
        <f>AVERAGE(I59:I63)</f>
        <v>193.4</v>
      </c>
      <c r="J65" s="4" t="s">
        <v>14</v>
      </c>
      <c r="K65" s="35"/>
      <c r="L65" s="35"/>
      <c r="M65" s="35"/>
      <c r="N65" s="6"/>
    </row>
    <row r="66" spans="1:14" x14ac:dyDescent="0.25">
      <c r="A66" s="48">
        <f>STDEV(A59:A63)/2.236</f>
        <v>12.014523561323804</v>
      </c>
      <c r="B66" s="48">
        <f>STDEV(B59:B63)/2.236</f>
        <v>13.713913910449961</v>
      </c>
      <c r="C66" s="48">
        <f>STDEV(C59:C63)/2.236</f>
        <v>12.747936327137051</v>
      </c>
      <c r="D66" s="48">
        <f>STDEV(D59:D63)/2.236</f>
        <v>12.151089542004227</v>
      </c>
      <c r="E66" s="4" t="s">
        <v>15</v>
      </c>
      <c r="F66" s="48">
        <f>STDEV(F59:F64)/2.449</f>
        <v>4.6100913308869576</v>
      </c>
      <c r="G66" s="48">
        <f>STDEV(G59:G64)/2.449</f>
        <v>9.7612776612825183</v>
      </c>
      <c r="H66" s="48">
        <f>STDEV(H59:H63)/2.236</f>
        <v>6.7426081108173168</v>
      </c>
      <c r="I66" s="48">
        <f>STDEV(I59:I63)/2.236</f>
        <v>5.3255726821481915</v>
      </c>
      <c r="J66" s="4" t="s">
        <v>15</v>
      </c>
      <c r="K66" s="7"/>
      <c r="L66" s="7"/>
      <c r="M66" s="7"/>
      <c r="N66" s="6"/>
    </row>
    <row r="67" spans="1:14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6"/>
    </row>
    <row r="68" spans="1:14" x14ac:dyDescent="0.25">
      <c r="A68" s="40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6"/>
    </row>
    <row r="69" spans="1:14" x14ac:dyDescent="0.25">
      <c r="A69" s="18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6"/>
    </row>
    <row r="70" spans="1:14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6"/>
    </row>
    <row r="71" spans="1:14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</row>
    <row r="72" spans="1:14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</row>
    <row r="73" spans="1:14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</row>
    <row r="76" spans="1:14" x14ac:dyDescent="0.25">
      <c r="A76" s="2"/>
      <c r="B76" s="2"/>
      <c r="C76" s="2"/>
      <c r="D76" s="2"/>
      <c r="E76" s="2"/>
      <c r="F76" s="2"/>
      <c r="G76" s="2"/>
      <c r="H76" s="2"/>
    </row>
    <row r="77" spans="1:14" x14ac:dyDescent="0.25">
      <c r="A77" s="4"/>
      <c r="B77" s="4"/>
      <c r="C77" s="4"/>
      <c r="D77" s="4"/>
      <c r="E77" s="4"/>
      <c r="F77" s="4"/>
      <c r="G77" s="4"/>
      <c r="H77" s="4"/>
    </row>
    <row r="78" spans="1:14" x14ac:dyDescent="0.25">
      <c r="A78" s="4"/>
      <c r="B78" s="4"/>
      <c r="C78" s="4"/>
      <c r="D78" s="4"/>
      <c r="E78" s="4"/>
      <c r="F78" s="4"/>
      <c r="G78" s="4"/>
      <c r="H78" s="4"/>
    </row>
    <row r="79" spans="1:14" x14ac:dyDescent="0.25">
      <c r="A79" s="4"/>
      <c r="B79" s="4"/>
      <c r="C79" s="4"/>
      <c r="D79" s="4"/>
      <c r="E79" s="4"/>
      <c r="F79" s="4"/>
      <c r="G79" s="4"/>
      <c r="H79" s="4"/>
    </row>
    <row r="80" spans="1:14" x14ac:dyDescent="0.25">
      <c r="A80" s="4"/>
      <c r="B80" s="4"/>
      <c r="C80" s="4"/>
      <c r="D80" s="4"/>
      <c r="E80" s="4"/>
      <c r="F80" s="4"/>
      <c r="G80" s="4"/>
      <c r="H80" s="4"/>
    </row>
    <row r="81" spans="1:8" x14ac:dyDescent="0.25">
      <c r="A81" s="4"/>
      <c r="B81" s="4"/>
      <c r="C81" s="4"/>
      <c r="D81" s="4"/>
      <c r="E81" s="4"/>
      <c r="F81" s="4"/>
      <c r="G81" s="4"/>
      <c r="H81" s="4"/>
    </row>
    <row r="82" spans="1:8" x14ac:dyDescent="0.25">
      <c r="A82" s="4"/>
      <c r="B82" s="4"/>
      <c r="C82" s="4"/>
      <c r="D82" s="4"/>
    </row>
    <row r="83" spans="1:8" x14ac:dyDescent="0.25">
      <c r="A83" s="4"/>
      <c r="B83" s="4"/>
      <c r="C83" s="4"/>
      <c r="D83" s="4"/>
    </row>
    <row r="84" spans="1:8" x14ac:dyDescent="0.25">
      <c r="A84" s="4"/>
      <c r="B84" s="4"/>
      <c r="C84" s="4"/>
      <c r="D84" s="4"/>
    </row>
    <row r="85" spans="1:8" x14ac:dyDescent="0.25">
      <c r="A85" s="4"/>
      <c r="B85" s="4"/>
      <c r="C85" s="4"/>
      <c r="D85" s="4"/>
    </row>
    <row r="86" spans="1:8" x14ac:dyDescent="0.25">
      <c r="A86" s="4"/>
      <c r="B86" s="4"/>
      <c r="C86" s="4"/>
      <c r="D86" s="4"/>
    </row>
  </sheetData>
  <mergeCells count="24">
    <mergeCell ref="R32:S32"/>
    <mergeCell ref="P44:Q44"/>
    <mergeCell ref="R44:S44"/>
    <mergeCell ref="M32:N32"/>
    <mergeCell ref="M44:N44"/>
    <mergeCell ref="K32:L32"/>
    <mergeCell ref="A57:B57"/>
    <mergeCell ref="C57:D57"/>
    <mergeCell ref="P32:Q32"/>
    <mergeCell ref="A32:B32"/>
    <mergeCell ref="C32:D32"/>
    <mergeCell ref="F32:G32"/>
    <mergeCell ref="H32:I32"/>
    <mergeCell ref="A44:B44"/>
    <mergeCell ref="C44:D44"/>
    <mergeCell ref="F44:G44"/>
    <mergeCell ref="H44:I44"/>
    <mergeCell ref="F57:G57"/>
    <mergeCell ref="H57:I57"/>
    <mergeCell ref="B69:G69"/>
    <mergeCell ref="H69:M69"/>
    <mergeCell ref="B55:G55"/>
    <mergeCell ref="H55:M55"/>
    <mergeCell ref="K44:L44"/>
  </mergeCells>
  <phoneticPr fontId="6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Figure 2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Anne_ AJ_. Joutel</dc:creator>
  <cp:lastModifiedBy>Anne_ AJ_. Joutel</cp:lastModifiedBy>
  <dcterms:created xsi:type="dcterms:W3CDTF">2016-05-11T16:50:31Z</dcterms:created>
  <dcterms:modified xsi:type="dcterms:W3CDTF">2016-07-26T17:12:46Z</dcterms:modified>
</cp:coreProperties>
</file>