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Panel C" sheetId="1" r:id="rId1"/>
    <sheet name="Panel D" sheetId="2" r:id="rId2"/>
    <sheet name="Panel E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1" i="3" l="1"/>
  <c r="C70" i="3"/>
  <c r="C69" i="3"/>
  <c r="B71" i="3"/>
  <c r="B70" i="3"/>
  <c r="B69" i="3"/>
  <c r="C66" i="3"/>
  <c r="C65" i="3"/>
  <c r="C64" i="3"/>
  <c r="B66" i="3"/>
  <c r="B65" i="3"/>
  <c r="B64" i="3"/>
  <c r="C60" i="3"/>
  <c r="B61" i="3"/>
  <c r="C61" i="3"/>
  <c r="C59" i="3"/>
  <c r="B60" i="3"/>
  <c r="B59" i="3"/>
  <c r="M54" i="3"/>
  <c r="M53" i="3"/>
  <c r="M52" i="3"/>
  <c r="M51" i="3"/>
  <c r="M50" i="3"/>
  <c r="M49" i="3"/>
  <c r="M48" i="3"/>
  <c r="M47" i="3"/>
  <c r="M45" i="3"/>
  <c r="M44" i="3"/>
  <c r="M43" i="3"/>
  <c r="M42" i="3"/>
  <c r="M41" i="3"/>
  <c r="M40" i="3"/>
  <c r="M39" i="3"/>
  <c r="M37" i="3"/>
  <c r="M36" i="3"/>
  <c r="M35" i="3"/>
  <c r="M34" i="3"/>
  <c r="M33" i="3"/>
  <c r="M32" i="3"/>
  <c r="M31" i="3"/>
  <c r="G39" i="3"/>
  <c r="G40" i="3"/>
  <c r="G41" i="3"/>
  <c r="G42" i="3"/>
  <c r="G43" i="3"/>
  <c r="G44" i="3"/>
  <c r="G45" i="3"/>
  <c r="G47" i="3"/>
  <c r="G48" i="3"/>
  <c r="G49" i="3"/>
  <c r="G50" i="3"/>
  <c r="G51" i="3"/>
  <c r="G52" i="3"/>
  <c r="G53" i="3"/>
  <c r="G54" i="3"/>
  <c r="G32" i="3"/>
  <c r="G33" i="3"/>
  <c r="G34" i="3"/>
  <c r="G35" i="3"/>
  <c r="G36" i="3"/>
  <c r="G37" i="3"/>
  <c r="G31" i="3"/>
  <c r="G47" i="2"/>
  <c r="F47" i="2"/>
  <c r="E48" i="2"/>
  <c r="E49" i="2"/>
  <c r="E50" i="2"/>
  <c r="E51" i="2"/>
  <c r="E52" i="2"/>
  <c r="E53" i="2"/>
  <c r="E54" i="2"/>
  <c r="E56" i="2"/>
  <c r="E57" i="2"/>
  <c r="E58" i="2"/>
  <c r="E59" i="2"/>
  <c r="E60" i="2"/>
  <c r="E61" i="2"/>
  <c r="E62" i="2"/>
  <c r="E63" i="2"/>
  <c r="E64" i="2"/>
  <c r="E66" i="2"/>
  <c r="E67" i="2"/>
  <c r="E68" i="2"/>
  <c r="E69" i="2"/>
  <c r="E70" i="2"/>
  <c r="E71" i="2"/>
  <c r="E72" i="2"/>
  <c r="E73" i="2"/>
  <c r="E74" i="2"/>
  <c r="E75" i="2"/>
  <c r="E77" i="2"/>
  <c r="E78" i="2"/>
  <c r="E79" i="2"/>
  <c r="E80" i="2"/>
  <c r="E81" i="2"/>
  <c r="E82" i="2"/>
  <c r="E83" i="2"/>
  <c r="E84" i="2"/>
  <c r="E85" i="2"/>
  <c r="E47" i="2"/>
  <c r="L47" i="2"/>
  <c r="I47" i="2"/>
  <c r="F103" i="2"/>
  <c r="F101" i="2"/>
  <c r="E96" i="2"/>
  <c r="F96" i="2"/>
  <c r="G96" i="2"/>
  <c r="E98" i="2"/>
  <c r="F98" i="2"/>
  <c r="G98" i="2"/>
  <c r="D98" i="2"/>
  <c r="D96" i="2"/>
  <c r="D64" i="2"/>
  <c r="E89" i="2"/>
  <c r="I48" i="2"/>
  <c r="I49" i="2"/>
  <c r="I50" i="2"/>
  <c r="I51" i="2"/>
  <c r="I52" i="2"/>
  <c r="I53" i="2"/>
  <c r="I54" i="2"/>
  <c r="F89" i="2"/>
  <c r="I77" i="2"/>
  <c r="I78" i="2"/>
  <c r="I79" i="2"/>
  <c r="I80" i="2"/>
  <c r="I81" i="2"/>
  <c r="I82" i="2"/>
  <c r="I83" i="2"/>
  <c r="I84" i="2"/>
  <c r="I85" i="2"/>
  <c r="F92" i="2"/>
  <c r="L66" i="2"/>
  <c r="L67" i="2"/>
  <c r="L68" i="2"/>
  <c r="L69" i="2"/>
  <c r="L70" i="2"/>
  <c r="L71" i="2"/>
  <c r="L72" i="2"/>
  <c r="L73" i="2"/>
  <c r="L74" i="2"/>
  <c r="L75" i="2"/>
  <c r="G91" i="2"/>
  <c r="E106" i="2"/>
  <c r="J47" i="2"/>
  <c r="H47" i="2"/>
  <c r="D77" i="2"/>
  <c r="D78" i="2"/>
  <c r="D79" i="2"/>
  <c r="D80" i="2"/>
  <c r="D81" i="2"/>
  <c r="D82" i="2"/>
  <c r="D83" i="2"/>
  <c r="D84" i="2"/>
  <c r="D85" i="2"/>
  <c r="D66" i="2"/>
  <c r="D67" i="2"/>
  <c r="D68" i="2"/>
  <c r="D69" i="2"/>
  <c r="D70" i="2"/>
  <c r="D71" i="2"/>
  <c r="D72" i="2"/>
  <c r="D73" i="2"/>
  <c r="D74" i="2"/>
  <c r="D75" i="2"/>
  <c r="D97" i="2"/>
  <c r="D47" i="2"/>
  <c r="D48" i="2"/>
  <c r="D49" i="2"/>
  <c r="D50" i="2"/>
  <c r="D51" i="2"/>
  <c r="D52" i="2"/>
  <c r="D53" i="2"/>
  <c r="D54" i="2"/>
  <c r="D95" i="2"/>
  <c r="D56" i="2"/>
  <c r="D57" i="2"/>
  <c r="D58" i="2"/>
  <c r="D59" i="2"/>
  <c r="D60" i="2"/>
  <c r="D61" i="2"/>
  <c r="D62" i="2"/>
  <c r="D63" i="2"/>
  <c r="D92" i="2"/>
  <c r="L64" i="2"/>
  <c r="L85" i="2"/>
  <c r="D89" i="2"/>
  <c r="D91" i="2"/>
  <c r="D90" i="2"/>
  <c r="K47" i="2"/>
  <c r="K48" i="2"/>
  <c r="K49" i="2"/>
  <c r="K50" i="2"/>
  <c r="K51" i="2"/>
  <c r="K52" i="2"/>
  <c r="K53" i="2"/>
  <c r="K54" i="2"/>
  <c r="J48" i="2"/>
  <c r="J49" i="2"/>
  <c r="J50" i="2"/>
  <c r="J51" i="2"/>
  <c r="J52" i="2"/>
  <c r="J53" i="2"/>
  <c r="J54" i="2"/>
  <c r="H48" i="2"/>
  <c r="H49" i="2"/>
  <c r="H50" i="2"/>
  <c r="H51" i="2"/>
  <c r="H52" i="2"/>
  <c r="H53" i="2"/>
  <c r="H54" i="2"/>
  <c r="L48" i="2"/>
  <c r="L49" i="2"/>
  <c r="L50" i="2"/>
  <c r="L51" i="2"/>
  <c r="L52" i="2"/>
  <c r="L53" i="2"/>
  <c r="L54" i="2"/>
  <c r="G95" i="2"/>
  <c r="F95" i="2"/>
  <c r="E95" i="2"/>
  <c r="K66" i="2"/>
  <c r="K67" i="2"/>
  <c r="K68" i="2"/>
  <c r="K69" i="2"/>
  <c r="K70" i="2"/>
  <c r="K71" i="2"/>
  <c r="K72" i="2"/>
  <c r="K73" i="2"/>
  <c r="K74" i="2"/>
  <c r="K75" i="2"/>
  <c r="J66" i="2"/>
  <c r="J67" i="2"/>
  <c r="J68" i="2"/>
  <c r="J69" i="2"/>
  <c r="J70" i="2"/>
  <c r="J71" i="2"/>
  <c r="J72" i="2"/>
  <c r="J73" i="2"/>
  <c r="J74" i="2"/>
  <c r="J75" i="2"/>
  <c r="H66" i="2"/>
  <c r="H67" i="2"/>
  <c r="H68" i="2"/>
  <c r="H69" i="2"/>
  <c r="H70" i="2"/>
  <c r="H71" i="2"/>
  <c r="H72" i="2"/>
  <c r="H73" i="2"/>
  <c r="H74" i="2"/>
  <c r="H75" i="2"/>
  <c r="G97" i="2"/>
  <c r="I66" i="2"/>
  <c r="I67" i="2"/>
  <c r="I68" i="2"/>
  <c r="I69" i="2"/>
  <c r="I70" i="2"/>
  <c r="I71" i="2"/>
  <c r="I72" i="2"/>
  <c r="I73" i="2"/>
  <c r="I74" i="2"/>
  <c r="I75" i="2"/>
  <c r="F97" i="2"/>
  <c r="E97" i="2"/>
  <c r="K77" i="2"/>
  <c r="K78" i="2"/>
  <c r="K79" i="2"/>
  <c r="K80" i="2"/>
  <c r="K81" i="2"/>
  <c r="K82" i="2"/>
  <c r="K83" i="2"/>
  <c r="K84" i="2"/>
  <c r="K85" i="2"/>
  <c r="J77" i="2"/>
  <c r="J78" i="2"/>
  <c r="J79" i="2"/>
  <c r="J80" i="2"/>
  <c r="J81" i="2"/>
  <c r="J82" i="2"/>
  <c r="J83" i="2"/>
  <c r="J84" i="2"/>
  <c r="J85" i="2"/>
  <c r="H77" i="2"/>
  <c r="H78" i="2"/>
  <c r="H79" i="2"/>
  <c r="H80" i="2"/>
  <c r="H81" i="2"/>
  <c r="H82" i="2"/>
  <c r="H83" i="2"/>
  <c r="H84" i="2"/>
  <c r="H85" i="2"/>
  <c r="L77" i="2"/>
  <c r="L78" i="2"/>
  <c r="L79" i="2"/>
  <c r="L80" i="2"/>
  <c r="L81" i="2"/>
  <c r="L82" i="2"/>
  <c r="L83" i="2"/>
  <c r="L84" i="2"/>
  <c r="K56" i="2"/>
  <c r="K57" i="2"/>
  <c r="K58" i="2"/>
  <c r="K59" i="2"/>
  <c r="K60" i="2"/>
  <c r="K61" i="2"/>
  <c r="K62" i="2"/>
  <c r="K63" i="2"/>
  <c r="K64" i="2"/>
  <c r="J56" i="2"/>
  <c r="J57" i="2"/>
  <c r="J58" i="2"/>
  <c r="J59" i="2"/>
  <c r="J60" i="2"/>
  <c r="J61" i="2"/>
  <c r="J62" i="2"/>
  <c r="J63" i="2"/>
  <c r="J64" i="2"/>
  <c r="H56" i="2"/>
  <c r="H57" i="2"/>
  <c r="H58" i="2"/>
  <c r="H59" i="2"/>
  <c r="H60" i="2"/>
  <c r="H61" i="2"/>
  <c r="H62" i="2"/>
  <c r="H63" i="2"/>
  <c r="H64" i="2"/>
  <c r="L56" i="2"/>
  <c r="L57" i="2"/>
  <c r="L58" i="2"/>
  <c r="L59" i="2"/>
  <c r="L60" i="2"/>
  <c r="L61" i="2"/>
  <c r="L62" i="2"/>
  <c r="L63" i="2"/>
  <c r="I56" i="2"/>
  <c r="I57" i="2"/>
  <c r="I58" i="2"/>
  <c r="I59" i="2"/>
  <c r="I60" i="2"/>
  <c r="I61" i="2"/>
  <c r="I62" i="2"/>
  <c r="I63" i="2"/>
  <c r="I64" i="2"/>
  <c r="G89" i="2"/>
  <c r="F91" i="2"/>
  <c r="E91" i="2"/>
  <c r="G92" i="2"/>
  <c r="E92" i="2"/>
  <c r="G90" i="2"/>
  <c r="F90" i="2"/>
  <c r="E90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M60" i="1"/>
  <c r="D64" i="1"/>
  <c r="E62" i="1"/>
  <c r="F62" i="1"/>
  <c r="G62" i="1"/>
  <c r="H62" i="1"/>
  <c r="I62" i="1"/>
  <c r="J62" i="1"/>
  <c r="K62" i="1"/>
  <c r="L62" i="1"/>
  <c r="M62" i="1"/>
  <c r="E63" i="1"/>
  <c r="F63" i="1"/>
  <c r="G63" i="1"/>
  <c r="H63" i="1"/>
  <c r="I63" i="1"/>
  <c r="J63" i="1"/>
  <c r="K63" i="1"/>
  <c r="L63" i="1"/>
  <c r="M63" i="1"/>
  <c r="E64" i="1"/>
  <c r="F64" i="1"/>
  <c r="G64" i="1"/>
  <c r="H64" i="1"/>
  <c r="I64" i="1"/>
  <c r="J64" i="1"/>
  <c r="K64" i="1"/>
  <c r="L64" i="1"/>
  <c r="M64" i="1"/>
  <c r="D63" i="1"/>
  <c r="D62" i="1"/>
  <c r="E58" i="1"/>
  <c r="F58" i="1"/>
  <c r="G58" i="1"/>
  <c r="H58" i="1"/>
  <c r="I58" i="1"/>
  <c r="J58" i="1"/>
  <c r="K58" i="1"/>
  <c r="L58" i="1"/>
  <c r="M58" i="1"/>
  <c r="E59" i="1"/>
  <c r="F59" i="1"/>
  <c r="G59" i="1"/>
  <c r="H59" i="1"/>
  <c r="I59" i="1"/>
  <c r="J59" i="1"/>
  <c r="K59" i="1"/>
  <c r="L59" i="1"/>
  <c r="M59" i="1"/>
  <c r="E60" i="1"/>
  <c r="F60" i="1"/>
  <c r="G60" i="1"/>
  <c r="H60" i="1"/>
  <c r="I60" i="1"/>
  <c r="J60" i="1"/>
  <c r="K60" i="1"/>
  <c r="L60" i="1"/>
  <c r="D60" i="1"/>
  <c r="D59" i="1"/>
  <c r="D58" i="1"/>
  <c r="E54" i="1"/>
  <c r="F54" i="1"/>
  <c r="G54" i="1"/>
  <c r="H54" i="1"/>
  <c r="I54" i="1"/>
  <c r="J54" i="1"/>
  <c r="K54" i="1"/>
  <c r="L54" i="1"/>
  <c r="M54" i="1"/>
  <c r="E55" i="1"/>
  <c r="F55" i="1"/>
  <c r="G55" i="1"/>
  <c r="H55" i="1"/>
  <c r="I55" i="1"/>
  <c r="J55" i="1"/>
  <c r="K55" i="1"/>
  <c r="L55" i="1"/>
  <c r="M55" i="1"/>
  <c r="E56" i="1"/>
  <c r="F56" i="1"/>
  <c r="G56" i="1"/>
  <c r="H56" i="1"/>
  <c r="I56" i="1"/>
  <c r="J56" i="1"/>
  <c r="K56" i="1"/>
  <c r="L56" i="1"/>
  <c r="M56" i="1"/>
  <c r="D55" i="1"/>
  <c r="D56" i="1"/>
  <c r="D54" i="1"/>
  <c r="D102" i="2"/>
  <c r="D104" i="2"/>
  <c r="D105" i="2"/>
  <c r="D106" i="2"/>
  <c r="E105" i="2"/>
  <c r="E104" i="2"/>
  <c r="E103" i="2"/>
  <c r="D101" i="2"/>
  <c r="E101" i="2"/>
  <c r="E102" i="2"/>
  <c r="G101" i="2"/>
  <c r="G102" i="2"/>
  <c r="G103" i="2"/>
  <c r="G104" i="2"/>
  <c r="G105" i="2"/>
  <c r="G106" i="2"/>
  <c r="D103" i="2"/>
  <c r="F102" i="2"/>
  <c r="F104" i="2"/>
  <c r="F105" i="2"/>
  <c r="F106" i="2"/>
</calcChain>
</file>

<file path=xl/sharedStrings.xml><?xml version="1.0" encoding="utf-8"?>
<sst xmlns="http://schemas.openxmlformats.org/spreadsheetml/2006/main" count="144" uniqueCount="46">
  <si>
    <t>WBC</t>
  </si>
  <si>
    <t>HCT</t>
  </si>
  <si>
    <t>MCV</t>
  </si>
  <si>
    <t>RBC</t>
  </si>
  <si>
    <t>HGB</t>
  </si>
  <si>
    <t>MCH</t>
  </si>
  <si>
    <t>MCHC</t>
  </si>
  <si>
    <t>RDW</t>
  </si>
  <si>
    <t>MPV</t>
  </si>
  <si>
    <t>PLT</t>
  </si>
  <si>
    <t>SEM</t>
  </si>
  <si>
    <t>Ttest</t>
  </si>
  <si>
    <t>E3KO</t>
  </si>
  <si>
    <t>Peripheral Blood Analysis</t>
  </si>
  <si>
    <t>Mouse ID</t>
  </si>
  <si>
    <t>CD45.2+</t>
  </si>
  <si>
    <t>Myeloid Cells</t>
  </si>
  <si>
    <t>T Cells</t>
  </si>
  <si>
    <t>B Cells</t>
  </si>
  <si>
    <t>CD11b-</t>
  </si>
  <si>
    <t>CD4+</t>
  </si>
  <si>
    <t>CD8+</t>
  </si>
  <si>
    <t>TTEST</t>
  </si>
  <si>
    <t>CD11b+ and GR-1+ or -</t>
  </si>
  <si>
    <t>CD3+</t>
  </si>
  <si>
    <t>CD19+</t>
  </si>
  <si>
    <t>FSC-A, FSC-H subset</t>
  </si>
  <si>
    <t>CD11b+       GR-1+</t>
  </si>
  <si>
    <t>CD11b+       GR-1-</t>
  </si>
  <si>
    <t>EWT</t>
  </si>
  <si>
    <t>EWT vs. E3KO</t>
  </si>
  <si>
    <t>Percentages</t>
  </si>
  <si>
    <t>Percentages, Averages</t>
  </si>
  <si>
    <t>Event Counts in Indicated Gates</t>
  </si>
  <si>
    <t>FSC-A, &lt;Indo-1 (Violet)-A&gt; subset</t>
  </si>
  <si>
    <t xml:space="preserve">CD45.1+ </t>
  </si>
  <si>
    <t>CD45.1+ CD45.2+</t>
  </si>
  <si>
    <t>Weeks Post Transplant</t>
  </si>
  <si>
    <t>Averages</t>
  </si>
  <si>
    <t>EfCtrl</t>
  </si>
  <si>
    <t>EfCtrl vs. E3KO</t>
  </si>
  <si>
    <t>ECtrl</t>
  </si>
  <si>
    <t>ECtrl vs. E3KO</t>
  </si>
  <si>
    <t>ECtrl vs. EfCtrl</t>
  </si>
  <si>
    <t>EWT vs. ECtrl</t>
  </si>
  <si>
    <t>EWT vs. EfCtrl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</si>
</sst>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12"/>
      <color theme="1"/>
      <name val="Calibri"/>
    </font>
    <font>
      <sz val="12"/>
      <color indexed="8"/>
      <name val="Calibri"/>
    </font>
    <font>
      <b/>
      <sz val="11"/>
      <color theme="1"/>
      <name val="Calibri"/>
      <family val="2"/>
      <scheme val="minor"/>
    </font>
    <font>
      <b/>
      <sz val="12"/>
      <color theme="1"/>
      <name val="Calibri"/>
    </font>
    <font>
      <b/>
      <sz val="12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NumberFormat="1" applyFont="1"/>
    <xf numFmtId="0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</cellXfs>
  <cellStyles count="1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4"/>
  <sheetViews>
    <sheetView tabSelected="1" showRuler="0" workbookViewId="0"/>
  </sheetViews>
  <sheetFormatPr baseColWidth="10" defaultRowHeight="15" x14ac:dyDescent="0"/>
  <cols>
    <col min="1" max="2" width="10.83203125" style="14"/>
    <col min="3" max="3" width="12.5" style="15" customWidth="1"/>
    <col min="4" max="7" width="11" style="14" bestFit="1" customWidth="1"/>
    <col min="8" max="8" width="12.1640625" style="14" bestFit="1" customWidth="1"/>
    <col min="9" max="13" width="11" style="14" bestFit="1" customWidth="1"/>
    <col min="14" max="16384" width="10.83203125" style="14"/>
  </cols>
  <sheetData>
    <row r="2" spans="2:13">
      <c r="D2" s="23" t="s">
        <v>13</v>
      </c>
      <c r="E2" s="23"/>
      <c r="F2" s="23"/>
      <c r="G2" s="23"/>
      <c r="H2" s="23"/>
      <c r="I2" s="23"/>
      <c r="J2" s="23"/>
      <c r="K2" s="23"/>
      <c r="L2" s="23"/>
      <c r="M2" s="23"/>
    </row>
    <row r="3" spans="2:13">
      <c r="C3" s="16" t="s">
        <v>14</v>
      </c>
      <c r="D3" s="17" t="s">
        <v>0</v>
      </c>
      <c r="E3" s="17" t="s">
        <v>3</v>
      </c>
      <c r="F3" s="17" t="s">
        <v>4</v>
      </c>
      <c r="G3" s="17" t="s">
        <v>1</v>
      </c>
      <c r="H3" s="17" t="s">
        <v>2</v>
      </c>
      <c r="I3" s="17" t="s">
        <v>5</v>
      </c>
      <c r="J3" s="17" t="s">
        <v>6</v>
      </c>
      <c r="K3" s="17" t="s">
        <v>7</v>
      </c>
      <c r="L3" s="17" t="s">
        <v>8</v>
      </c>
      <c r="M3" s="17" t="s">
        <v>9</v>
      </c>
    </row>
    <row r="4" spans="2:13">
      <c r="B4" s="18" t="s">
        <v>41</v>
      </c>
      <c r="C4" s="19">
        <v>1</v>
      </c>
      <c r="D4" s="14">
        <v>12.4</v>
      </c>
      <c r="E4" s="14">
        <v>10.56</v>
      </c>
      <c r="F4" s="14">
        <v>16.3</v>
      </c>
      <c r="G4" s="14">
        <v>44</v>
      </c>
      <c r="H4" s="14">
        <v>41.7</v>
      </c>
      <c r="I4" s="14">
        <v>15.4</v>
      </c>
      <c r="J4" s="14">
        <v>37.1</v>
      </c>
      <c r="K4" s="14">
        <v>20.6</v>
      </c>
      <c r="L4" s="14">
        <v>6.5</v>
      </c>
      <c r="M4" s="14">
        <v>1152</v>
      </c>
    </row>
    <row r="5" spans="2:13">
      <c r="B5" s="3"/>
      <c r="C5" s="20">
        <v>2</v>
      </c>
      <c r="D5" s="14">
        <v>13.2</v>
      </c>
      <c r="E5" s="14">
        <v>10.48</v>
      </c>
      <c r="F5" s="14">
        <v>16.2</v>
      </c>
      <c r="G5" s="14">
        <v>43.5</v>
      </c>
      <c r="H5" s="14">
        <v>41.5</v>
      </c>
      <c r="I5" s="14">
        <v>15.4</v>
      </c>
      <c r="J5" s="14">
        <v>37.200000000000003</v>
      </c>
      <c r="K5" s="14">
        <v>19.8</v>
      </c>
      <c r="L5" s="14">
        <v>6.4</v>
      </c>
      <c r="M5" s="14">
        <v>1098</v>
      </c>
    </row>
    <row r="6" spans="2:13">
      <c r="B6" s="3"/>
      <c r="C6" s="19">
        <v>3</v>
      </c>
      <c r="D6" s="14">
        <v>13.9</v>
      </c>
      <c r="E6" s="14">
        <v>10.92</v>
      </c>
      <c r="F6" s="14">
        <v>16.7</v>
      </c>
      <c r="G6" s="14">
        <v>45.8</v>
      </c>
      <c r="H6" s="14">
        <v>41.9</v>
      </c>
      <c r="I6" s="14">
        <v>15.3</v>
      </c>
      <c r="J6" s="14">
        <v>36.5</v>
      </c>
      <c r="K6" s="14">
        <v>20.5</v>
      </c>
      <c r="L6" s="14">
        <v>6.2</v>
      </c>
      <c r="M6" s="14">
        <v>1021</v>
      </c>
    </row>
    <row r="7" spans="2:13">
      <c r="B7" s="3"/>
      <c r="C7" s="20">
        <v>4</v>
      </c>
      <c r="D7" s="14">
        <v>12</v>
      </c>
      <c r="E7" s="14">
        <v>10.68</v>
      </c>
      <c r="F7" s="14">
        <v>16</v>
      </c>
      <c r="G7" s="14">
        <v>43.6</v>
      </c>
      <c r="H7" s="14">
        <v>40.799999999999997</v>
      </c>
      <c r="I7" s="14">
        <v>15</v>
      </c>
      <c r="J7" s="14">
        <v>36.799999999999997</v>
      </c>
      <c r="K7" s="14">
        <v>20.2</v>
      </c>
      <c r="L7" s="14">
        <v>6.5</v>
      </c>
      <c r="M7" s="14">
        <v>1082</v>
      </c>
    </row>
    <row r="8" spans="2:13">
      <c r="B8" s="3"/>
      <c r="C8" s="19">
        <v>5</v>
      </c>
      <c r="D8" s="14">
        <v>14.4</v>
      </c>
      <c r="E8" s="14">
        <v>10.4</v>
      </c>
      <c r="F8" s="14">
        <v>15.9</v>
      </c>
      <c r="G8" s="14">
        <v>43.3</v>
      </c>
      <c r="H8" s="14">
        <v>41.6</v>
      </c>
      <c r="I8" s="14">
        <v>15.3</v>
      </c>
      <c r="J8" s="14">
        <v>36.799999999999997</v>
      </c>
      <c r="K8" s="14">
        <v>20.5</v>
      </c>
      <c r="L8" s="14">
        <v>6.4</v>
      </c>
      <c r="M8" s="14">
        <v>1088</v>
      </c>
    </row>
    <row r="9" spans="2:13">
      <c r="B9" s="3"/>
      <c r="C9" s="20">
        <v>6</v>
      </c>
      <c r="D9" s="14">
        <v>11</v>
      </c>
      <c r="E9" s="14">
        <v>10.26</v>
      </c>
      <c r="F9" s="14">
        <v>16.100000000000001</v>
      </c>
      <c r="G9" s="14">
        <v>43.3</v>
      </c>
      <c r="H9" s="14">
        <v>42.2</v>
      </c>
      <c r="I9" s="14">
        <v>15.7</v>
      </c>
      <c r="J9" s="14">
        <v>37.200000000000003</v>
      </c>
      <c r="K9" s="14">
        <v>19.7</v>
      </c>
      <c r="L9" s="14">
        <v>6.3</v>
      </c>
      <c r="M9" s="14">
        <v>1107</v>
      </c>
    </row>
    <row r="10" spans="2:13">
      <c r="B10" s="3"/>
      <c r="C10" s="19">
        <v>7</v>
      </c>
      <c r="D10" s="14">
        <v>10.5</v>
      </c>
      <c r="E10" s="14">
        <v>10.95</v>
      </c>
      <c r="F10" s="14">
        <v>17</v>
      </c>
      <c r="G10" s="14">
        <v>46.5</v>
      </c>
      <c r="H10" s="14">
        <v>42.4</v>
      </c>
      <c r="I10" s="14">
        <v>15.5</v>
      </c>
      <c r="J10" s="14">
        <v>36.5</v>
      </c>
      <c r="K10" s="14">
        <v>19.8</v>
      </c>
      <c r="L10" s="14">
        <v>6.5</v>
      </c>
      <c r="M10" s="14">
        <v>1026</v>
      </c>
    </row>
    <row r="11" spans="2:13">
      <c r="B11" s="3"/>
      <c r="C11" s="20">
        <v>8</v>
      </c>
      <c r="D11" s="14">
        <v>11.7</v>
      </c>
      <c r="E11" s="14">
        <v>11.51</v>
      </c>
      <c r="F11" s="14">
        <v>17.600000000000001</v>
      </c>
      <c r="G11" s="14">
        <v>47.7</v>
      </c>
      <c r="H11" s="14">
        <v>41.4</v>
      </c>
      <c r="I11" s="14">
        <v>15.3</v>
      </c>
      <c r="J11" s="14">
        <v>37</v>
      </c>
      <c r="K11" s="14">
        <v>19.600000000000001</v>
      </c>
      <c r="L11" s="14">
        <v>6.5</v>
      </c>
      <c r="M11" s="14">
        <v>1159</v>
      </c>
    </row>
    <row r="12" spans="2:13">
      <c r="B12" s="3"/>
      <c r="C12" s="19">
        <v>9</v>
      </c>
      <c r="D12" s="14">
        <v>14</v>
      </c>
      <c r="E12" s="14">
        <v>10.94</v>
      </c>
      <c r="F12" s="14">
        <v>17.100000000000001</v>
      </c>
      <c r="G12" s="14">
        <v>46.6</v>
      </c>
      <c r="H12" s="14">
        <v>42.5</v>
      </c>
      <c r="I12" s="14">
        <v>15.6</v>
      </c>
      <c r="J12" s="14">
        <v>36.799999999999997</v>
      </c>
      <c r="K12" s="14">
        <v>21.2</v>
      </c>
      <c r="L12" s="14">
        <v>6.8</v>
      </c>
      <c r="M12" s="14">
        <v>1365</v>
      </c>
    </row>
    <row r="13" spans="2:13">
      <c r="B13" s="3"/>
      <c r="C13" s="20">
        <v>10</v>
      </c>
      <c r="D13" s="14">
        <v>10.5</v>
      </c>
      <c r="E13" s="14">
        <v>10.57</v>
      </c>
      <c r="F13" s="14">
        <v>16</v>
      </c>
      <c r="G13" s="14">
        <v>43.2</v>
      </c>
      <c r="H13" s="14">
        <v>40.799999999999997</v>
      </c>
      <c r="I13" s="14">
        <v>15.1</v>
      </c>
      <c r="J13" s="14">
        <v>37.1</v>
      </c>
      <c r="K13" s="14">
        <v>19.600000000000001</v>
      </c>
      <c r="L13" s="14">
        <v>6.5</v>
      </c>
      <c r="M13" s="14">
        <v>1215</v>
      </c>
    </row>
    <row r="14" spans="2:13">
      <c r="B14" s="3"/>
      <c r="C14" s="19">
        <v>11</v>
      </c>
      <c r="D14" s="14">
        <v>14.6</v>
      </c>
      <c r="E14" s="14">
        <v>9.84</v>
      </c>
      <c r="F14" s="14">
        <v>14.9</v>
      </c>
      <c r="G14" s="14">
        <v>39.5</v>
      </c>
      <c r="H14" s="14">
        <v>40.1</v>
      </c>
      <c r="I14" s="14">
        <v>15.1</v>
      </c>
      <c r="J14" s="14">
        <v>37.6</v>
      </c>
      <c r="K14" s="14">
        <v>20</v>
      </c>
      <c r="L14" s="14">
        <v>6.7</v>
      </c>
      <c r="M14" s="14">
        <v>1250</v>
      </c>
    </row>
    <row r="15" spans="2:13">
      <c r="B15" s="3"/>
      <c r="C15" s="20">
        <v>12</v>
      </c>
      <c r="D15" s="14">
        <v>8.1999999999999993</v>
      </c>
      <c r="E15" s="14">
        <v>9.9</v>
      </c>
      <c r="F15" s="14">
        <v>15.6</v>
      </c>
      <c r="G15" s="14">
        <v>42.1</v>
      </c>
      <c r="H15" s="14">
        <v>42.4</v>
      </c>
      <c r="I15" s="14">
        <v>15.8</v>
      </c>
      <c r="J15" s="14">
        <v>37.200000000000003</v>
      </c>
      <c r="K15" s="14">
        <v>20.5</v>
      </c>
      <c r="L15" s="14">
        <v>6.9</v>
      </c>
      <c r="M15" s="14">
        <v>919</v>
      </c>
    </row>
    <row r="16" spans="2:13">
      <c r="B16" s="3"/>
      <c r="C16" s="19">
        <v>13</v>
      </c>
      <c r="D16" s="14">
        <v>14.8</v>
      </c>
      <c r="E16" s="14">
        <v>10.77</v>
      </c>
      <c r="F16" s="14">
        <v>16.600000000000001</v>
      </c>
      <c r="G16" s="14">
        <v>45.5</v>
      </c>
      <c r="H16" s="14">
        <v>42.3</v>
      </c>
      <c r="I16" s="14">
        <v>15.4</v>
      </c>
      <c r="J16" s="14">
        <v>36.4</v>
      </c>
      <c r="K16" s="14">
        <v>19.399999999999999</v>
      </c>
      <c r="L16" s="14">
        <v>6.4</v>
      </c>
      <c r="M16" s="14">
        <v>1142</v>
      </c>
    </row>
    <row r="17" spans="2:13">
      <c r="B17" s="3"/>
      <c r="C17" s="20">
        <v>14</v>
      </c>
      <c r="D17" s="14">
        <v>15.5</v>
      </c>
      <c r="E17" s="14">
        <v>10.07</v>
      </c>
      <c r="F17" s="14">
        <v>15.8</v>
      </c>
      <c r="G17" s="14">
        <v>42.7</v>
      </c>
      <c r="H17" s="14">
        <v>42.4</v>
      </c>
      <c r="I17" s="14">
        <v>15.7</v>
      </c>
      <c r="J17" s="14">
        <v>36.9</v>
      </c>
      <c r="K17" s="14">
        <v>20.9</v>
      </c>
      <c r="L17" s="14">
        <v>6.7</v>
      </c>
      <c r="M17" s="14">
        <v>1255</v>
      </c>
    </row>
    <row r="18" spans="2:13">
      <c r="B18" s="3"/>
      <c r="C18" s="19">
        <v>15</v>
      </c>
      <c r="D18" s="14">
        <v>13.9</v>
      </c>
      <c r="E18" s="14">
        <v>10.51</v>
      </c>
      <c r="F18" s="14">
        <v>16.5</v>
      </c>
      <c r="G18" s="14">
        <v>44.6</v>
      </c>
      <c r="H18" s="14">
        <v>42.4</v>
      </c>
      <c r="I18" s="14">
        <v>15.7</v>
      </c>
      <c r="J18" s="14">
        <v>37</v>
      </c>
      <c r="K18" s="14">
        <v>20</v>
      </c>
      <c r="L18" s="14">
        <v>6.5</v>
      </c>
      <c r="M18" s="14">
        <v>1174</v>
      </c>
    </row>
    <row r="20" spans="2:13">
      <c r="B20" s="18" t="s">
        <v>39</v>
      </c>
      <c r="C20" s="19">
        <v>1</v>
      </c>
      <c r="D20" s="14">
        <v>11.8</v>
      </c>
      <c r="E20" s="14">
        <v>10.39</v>
      </c>
      <c r="F20" s="14">
        <v>16.100000000000001</v>
      </c>
      <c r="G20" s="14">
        <v>44.4</v>
      </c>
      <c r="H20" s="14">
        <v>42.7</v>
      </c>
      <c r="I20" s="14">
        <v>15.5</v>
      </c>
      <c r="J20" s="14">
        <v>36.299999999999997</v>
      </c>
      <c r="K20" s="14">
        <v>19.7</v>
      </c>
      <c r="L20" s="14">
        <v>6.2</v>
      </c>
      <c r="M20" s="14">
        <v>968</v>
      </c>
    </row>
    <row r="21" spans="2:13">
      <c r="B21" s="3"/>
      <c r="C21" s="20">
        <v>2</v>
      </c>
      <c r="D21" s="14">
        <v>12</v>
      </c>
      <c r="E21" s="14">
        <v>10.16</v>
      </c>
      <c r="F21" s="14">
        <v>15.7</v>
      </c>
      <c r="G21" s="14">
        <v>42.5</v>
      </c>
      <c r="H21" s="14">
        <v>41.8</v>
      </c>
      <c r="I21" s="14">
        <v>15.4</v>
      </c>
      <c r="J21" s="14">
        <v>37</v>
      </c>
      <c r="K21" s="14">
        <v>20.399999999999999</v>
      </c>
      <c r="L21" s="14">
        <v>6.4</v>
      </c>
      <c r="M21" s="14">
        <v>1086</v>
      </c>
    </row>
    <row r="22" spans="2:13">
      <c r="B22" s="3"/>
      <c r="C22" s="19">
        <v>3</v>
      </c>
      <c r="D22" s="14">
        <v>10.5</v>
      </c>
      <c r="E22" s="14">
        <v>10.24</v>
      </c>
      <c r="F22" s="14">
        <v>16.5</v>
      </c>
      <c r="G22" s="14">
        <v>45.5</v>
      </c>
      <c r="H22" s="14">
        <v>44.4</v>
      </c>
      <c r="I22" s="14">
        <v>16.100000000000001</v>
      </c>
      <c r="J22" s="14">
        <v>36.299999999999997</v>
      </c>
      <c r="K22" s="14">
        <v>19.8</v>
      </c>
      <c r="L22" s="14">
        <v>6.3</v>
      </c>
      <c r="M22" s="14">
        <v>965</v>
      </c>
    </row>
    <row r="23" spans="2:13">
      <c r="B23" s="3"/>
      <c r="C23" s="20">
        <v>4</v>
      </c>
      <c r="D23" s="14">
        <v>12.6</v>
      </c>
      <c r="E23" s="14">
        <v>9.61</v>
      </c>
      <c r="F23" s="14">
        <v>15.6</v>
      </c>
      <c r="G23" s="14">
        <v>42.3</v>
      </c>
      <c r="H23" s="14">
        <v>44</v>
      </c>
      <c r="I23" s="14">
        <v>16.2</v>
      </c>
      <c r="J23" s="14">
        <v>36.799999999999997</v>
      </c>
      <c r="K23" s="14">
        <v>19.7</v>
      </c>
      <c r="L23" s="14">
        <v>6.3</v>
      </c>
      <c r="M23" s="14">
        <v>935</v>
      </c>
    </row>
    <row r="24" spans="2:13">
      <c r="B24" s="3"/>
      <c r="C24" s="19">
        <v>5</v>
      </c>
      <c r="D24" s="14">
        <v>15.5</v>
      </c>
      <c r="E24" s="14">
        <v>10.88</v>
      </c>
      <c r="F24" s="14">
        <v>16.8</v>
      </c>
      <c r="G24" s="14">
        <v>46.1</v>
      </c>
      <c r="H24" s="14">
        <v>42.4</v>
      </c>
      <c r="I24" s="14">
        <v>15.4</v>
      </c>
      <c r="J24" s="14">
        <v>36.4</v>
      </c>
      <c r="K24" s="14">
        <v>19.7</v>
      </c>
      <c r="L24" s="14">
        <v>6.1</v>
      </c>
      <c r="M24" s="14">
        <v>1026</v>
      </c>
    </row>
    <row r="25" spans="2:13">
      <c r="B25" s="3"/>
      <c r="C25" s="20">
        <v>6</v>
      </c>
      <c r="D25" s="14">
        <v>11.4</v>
      </c>
      <c r="E25" s="14">
        <v>9.85</v>
      </c>
      <c r="F25" s="14">
        <v>15.6</v>
      </c>
      <c r="G25" s="14">
        <v>42.8</v>
      </c>
      <c r="H25" s="14">
        <v>43.4</v>
      </c>
      <c r="I25" s="14">
        <v>15.9</v>
      </c>
      <c r="J25" s="14">
        <v>36.6</v>
      </c>
      <c r="K25" s="14">
        <v>20.7</v>
      </c>
      <c r="L25" s="14">
        <v>6.4</v>
      </c>
      <c r="M25" s="14">
        <v>1046</v>
      </c>
    </row>
    <row r="26" spans="2:13">
      <c r="B26" s="3"/>
      <c r="C26" s="19">
        <v>7</v>
      </c>
      <c r="D26" s="14">
        <v>10.6</v>
      </c>
      <c r="E26" s="14">
        <v>9.93</v>
      </c>
      <c r="F26" s="14">
        <v>15.7</v>
      </c>
      <c r="G26" s="14">
        <v>43</v>
      </c>
      <c r="H26" s="14">
        <v>43.3</v>
      </c>
      <c r="I26" s="14">
        <v>15.8</v>
      </c>
      <c r="J26" s="14">
        <v>36.5</v>
      </c>
      <c r="K26" s="14">
        <v>20.7</v>
      </c>
      <c r="L26" s="14">
        <v>6.2</v>
      </c>
      <c r="M26" s="14">
        <v>981</v>
      </c>
    </row>
    <row r="27" spans="2:13">
      <c r="B27" s="3"/>
      <c r="C27" s="20">
        <v>8</v>
      </c>
      <c r="D27" s="14">
        <v>13.4</v>
      </c>
      <c r="E27" s="14">
        <v>9.8800000000000008</v>
      </c>
      <c r="F27" s="14">
        <v>15.8</v>
      </c>
      <c r="G27" s="14">
        <v>43.3</v>
      </c>
      <c r="H27" s="14">
        <v>43.9</v>
      </c>
      <c r="I27" s="14">
        <v>16</v>
      </c>
      <c r="J27" s="14">
        <v>36.5</v>
      </c>
      <c r="K27" s="14">
        <v>19.3</v>
      </c>
      <c r="L27" s="14">
        <v>6.3</v>
      </c>
      <c r="M27" s="14">
        <v>936</v>
      </c>
    </row>
    <row r="28" spans="2:13">
      <c r="B28" s="3"/>
      <c r="C28" s="19">
        <v>9</v>
      </c>
      <c r="D28" s="14">
        <v>12.9</v>
      </c>
      <c r="E28" s="14">
        <v>9.8000000000000007</v>
      </c>
      <c r="F28" s="14">
        <v>15.5</v>
      </c>
      <c r="G28" s="14">
        <v>42.2</v>
      </c>
      <c r="H28" s="14">
        <v>43</v>
      </c>
      <c r="I28" s="14">
        <v>15.8</v>
      </c>
      <c r="J28" s="14">
        <v>36.700000000000003</v>
      </c>
      <c r="K28" s="14">
        <v>12.4</v>
      </c>
      <c r="L28" s="14">
        <v>6.5</v>
      </c>
      <c r="M28" s="14">
        <v>1075</v>
      </c>
    </row>
    <row r="29" spans="2:13">
      <c r="B29" s="3"/>
      <c r="C29" s="20">
        <v>10</v>
      </c>
      <c r="D29" s="14">
        <v>16.100000000000001</v>
      </c>
      <c r="E29" s="14">
        <v>10.34</v>
      </c>
      <c r="F29" s="14">
        <v>16.399999999999999</v>
      </c>
      <c r="G29" s="14">
        <v>44.1</v>
      </c>
      <c r="H29" s="14">
        <v>42.6</v>
      </c>
      <c r="I29" s="14">
        <v>15.8</v>
      </c>
      <c r="J29" s="14">
        <v>37.1</v>
      </c>
      <c r="K29" s="14">
        <v>19.8</v>
      </c>
      <c r="L29" s="14">
        <v>6.5</v>
      </c>
      <c r="M29" s="14">
        <v>1057</v>
      </c>
    </row>
    <row r="30" spans="2:13">
      <c r="B30" s="3"/>
      <c r="C30" s="19">
        <v>11</v>
      </c>
      <c r="D30" s="14">
        <v>9.1999999999999993</v>
      </c>
      <c r="E30" s="14">
        <v>9.44</v>
      </c>
      <c r="F30" s="14">
        <v>14.5</v>
      </c>
      <c r="G30" s="14">
        <v>40.5</v>
      </c>
      <c r="H30" s="14">
        <v>42.9</v>
      </c>
      <c r="I30" s="14">
        <v>15.4</v>
      </c>
      <c r="J30" s="14">
        <v>35.9</v>
      </c>
      <c r="K30" s="14">
        <v>20.8</v>
      </c>
      <c r="L30" s="14">
        <v>6.5</v>
      </c>
      <c r="M30" s="14">
        <v>1008</v>
      </c>
    </row>
    <row r="31" spans="2:13">
      <c r="B31" s="3"/>
      <c r="C31" s="20">
        <v>12</v>
      </c>
      <c r="D31" s="14">
        <v>13.8</v>
      </c>
      <c r="E31" s="14">
        <v>10.25</v>
      </c>
      <c r="F31" s="14">
        <v>15.8</v>
      </c>
      <c r="G31" s="14">
        <v>43.8</v>
      </c>
      <c r="H31" s="14">
        <v>42.7</v>
      </c>
      <c r="I31" s="14">
        <v>15.4</v>
      </c>
      <c r="J31" s="14">
        <v>36.200000000000003</v>
      </c>
      <c r="K31" s="14">
        <v>20.7</v>
      </c>
      <c r="L31" s="14">
        <v>6.6</v>
      </c>
      <c r="M31" s="14">
        <v>1196</v>
      </c>
    </row>
    <row r="32" spans="2:13">
      <c r="B32" s="3"/>
      <c r="C32" s="19">
        <v>13</v>
      </c>
      <c r="D32" s="14">
        <v>12.4</v>
      </c>
      <c r="E32" s="14">
        <v>9.93</v>
      </c>
      <c r="F32" s="14">
        <v>15.6</v>
      </c>
      <c r="G32" s="14">
        <v>42.6</v>
      </c>
      <c r="H32" s="14">
        <v>42.9</v>
      </c>
      <c r="I32" s="14">
        <v>15.7</v>
      </c>
      <c r="J32" s="14">
        <v>36.6</v>
      </c>
      <c r="K32" s="14">
        <v>21.6</v>
      </c>
      <c r="L32" s="14">
        <v>6.7</v>
      </c>
      <c r="M32" s="14">
        <v>1131</v>
      </c>
    </row>
    <row r="33" spans="2:13">
      <c r="B33" s="3"/>
      <c r="C33" s="20">
        <v>14</v>
      </c>
      <c r="D33" s="14">
        <v>14.1</v>
      </c>
      <c r="E33" s="14">
        <v>10.52</v>
      </c>
      <c r="F33" s="14">
        <v>16.3</v>
      </c>
      <c r="G33" s="14">
        <v>45.3</v>
      </c>
      <c r="H33" s="14">
        <v>43</v>
      </c>
      <c r="I33" s="14">
        <v>15.5</v>
      </c>
      <c r="J33" s="14">
        <v>36</v>
      </c>
      <c r="K33" s="14">
        <v>20.3</v>
      </c>
      <c r="L33" s="14">
        <v>6.5</v>
      </c>
      <c r="M33" s="14">
        <v>1097</v>
      </c>
    </row>
    <row r="34" spans="2:13">
      <c r="B34" s="3"/>
      <c r="C34" s="19">
        <v>15</v>
      </c>
      <c r="D34" s="14">
        <v>13.2</v>
      </c>
      <c r="E34" s="14">
        <v>11.22</v>
      </c>
      <c r="F34" s="14">
        <v>17.600000000000001</v>
      </c>
      <c r="G34" s="14">
        <v>48.3</v>
      </c>
      <c r="H34" s="14">
        <v>43</v>
      </c>
      <c r="I34" s="14">
        <v>15.7</v>
      </c>
      <c r="J34" s="14">
        <v>36.5</v>
      </c>
      <c r="K34" s="14">
        <v>19.8</v>
      </c>
      <c r="L34" s="14">
        <v>6.5</v>
      </c>
      <c r="M34" s="14">
        <v>1084</v>
      </c>
    </row>
    <row r="36" spans="2:13">
      <c r="B36" s="18" t="s">
        <v>12</v>
      </c>
      <c r="C36" s="19">
        <v>1</v>
      </c>
      <c r="D36" s="14">
        <v>12.8</v>
      </c>
      <c r="E36" s="14">
        <v>9.9</v>
      </c>
      <c r="F36" s="14">
        <v>15.9</v>
      </c>
      <c r="G36" s="14">
        <v>42.4</v>
      </c>
      <c r="H36" s="14">
        <v>42.9</v>
      </c>
      <c r="I36" s="14">
        <v>16</v>
      </c>
      <c r="J36" s="14">
        <v>37.4</v>
      </c>
      <c r="K36" s="14">
        <v>19.8</v>
      </c>
      <c r="L36" s="14">
        <v>6.2</v>
      </c>
      <c r="M36" s="14">
        <v>1009</v>
      </c>
    </row>
    <row r="37" spans="2:13">
      <c r="B37" s="3"/>
      <c r="C37" s="20">
        <v>2</v>
      </c>
      <c r="D37" s="14">
        <v>14.4</v>
      </c>
      <c r="E37" s="14">
        <v>9.7799999999999994</v>
      </c>
      <c r="F37" s="14">
        <v>15.8</v>
      </c>
      <c r="G37" s="14">
        <v>43.1</v>
      </c>
      <c r="H37" s="14">
        <v>44</v>
      </c>
      <c r="I37" s="14">
        <v>16.100000000000001</v>
      </c>
      <c r="J37" s="14">
        <v>36.700000000000003</v>
      </c>
      <c r="K37" s="14">
        <v>18.7</v>
      </c>
      <c r="L37" s="14">
        <v>6.3</v>
      </c>
      <c r="M37" s="14">
        <v>996</v>
      </c>
    </row>
    <row r="38" spans="2:13">
      <c r="B38" s="3"/>
      <c r="C38" s="19">
        <v>3</v>
      </c>
      <c r="D38" s="14">
        <v>12.5</v>
      </c>
      <c r="E38" s="14">
        <v>10.26</v>
      </c>
      <c r="F38" s="14">
        <v>15.6</v>
      </c>
      <c r="G38" s="14">
        <v>42.7</v>
      </c>
      <c r="H38" s="14">
        <v>41.6</v>
      </c>
      <c r="I38" s="14">
        <v>15.2</v>
      </c>
      <c r="J38" s="14">
        <v>36.6</v>
      </c>
      <c r="K38" s="14">
        <v>19.399999999999999</v>
      </c>
      <c r="L38" s="14">
        <v>6.3</v>
      </c>
      <c r="M38" s="14">
        <v>1044</v>
      </c>
    </row>
    <row r="39" spans="2:13">
      <c r="B39" s="3"/>
      <c r="C39" s="20">
        <v>4</v>
      </c>
      <c r="D39" s="14">
        <v>18</v>
      </c>
      <c r="E39" s="14">
        <v>10.34</v>
      </c>
      <c r="F39" s="14">
        <v>16</v>
      </c>
      <c r="G39" s="14">
        <v>44.8</v>
      </c>
      <c r="H39" s="14">
        <v>43.3</v>
      </c>
      <c r="I39" s="14">
        <v>15.5</v>
      </c>
      <c r="J39" s="14">
        <v>35.799999999999997</v>
      </c>
      <c r="K39" s="14">
        <v>20</v>
      </c>
      <c r="L39" s="14">
        <v>6.4</v>
      </c>
      <c r="M39" s="14">
        <v>1098</v>
      </c>
    </row>
    <row r="40" spans="2:13">
      <c r="B40" s="3"/>
      <c r="C40" s="19">
        <v>5</v>
      </c>
      <c r="D40" s="14">
        <v>15.4</v>
      </c>
      <c r="E40" s="14">
        <v>10.94</v>
      </c>
      <c r="F40" s="14">
        <v>17</v>
      </c>
      <c r="G40" s="14">
        <v>47.4</v>
      </c>
      <c r="H40" s="14">
        <v>43.3</v>
      </c>
      <c r="I40" s="14">
        <v>15.5</v>
      </c>
      <c r="J40" s="14">
        <v>35.799999999999997</v>
      </c>
      <c r="K40" s="14">
        <v>19.399999999999999</v>
      </c>
      <c r="L40" s="14">
        <v>6.4</v>
      </c>
      <c r="M40" s="14">
        <v>1035</v>
      </c>
    </row>
    <row r="41" spans="2:13">
      <c r="B41" s="3"/>
      <c r="C41" s="20">
        <v>6</v>
      </c>
      <c r="D41" s="14">
        <v>12.9</v>
      </c>
      <c r="E41" s="14">
        <v>9.43</v>
      </c>
      <c r="F41" s="14">
        <v>14.7</v>
      </c>
      <c r="G41" s="14">
        <v>40.9</v>
      </c>
      <c r="H41" s="14">
        <v>43.4</v>
      </c>
      <c r="I41" s="14">
        <v>15.6</v>
      </c>
      <c r="J41" s="14">
        <v>35.9</v>
      </c>
      <c r="K41" s="14">
        <v>20.100000000000001</v>
      </c>
      <c r="L41" s="14">
        <v>6.4</v>
      </c>
      <c r="M41" s="14">
        <v>1011</v>
      </c>
    </row>
    <row r="42" spans="2:13">
      <c r="B42" s="3"/>
      <c r="C42" s="19">
        <v>7</v>
      </c>
      <c r="D42" s="14">
        <v>12.6</v>
      </c>
      <c r="E42" s="14">
        <v>10.44</v>
      </c>
      <c r="F42" s="14">
        <v>16.399999999999999</v>
      </c>
      <c r="G42" s="14">
        <v>44.6</v>
      </c>
      <c r="H42" s="14">
        <v>42.7</v>
      </c>
      <c r="I42" s="14">
        <v>15.7</v>
      </c>
      <c r="J42" s="14">
        <v>36.799999999999997</v>
      </c>
      <c r="K42" s="14">
        <v>20</v>
      </c>
      <c r="L42" s="14">
        <v>6.4</v>
      </c>
      <c r="M42" s="14">
        <v>1008</v>
      </c>
    </row>
    <row r="43" spans="2:13">
      <c r="B43" s="3"/>
      <c r="C43" s="20">
        <v>8</v>
      </c>
      <c r="D43" s="14">
        <v>13.4</v>
      </c>
      <c r="E43" s="14">
        <v>10.1</v>
      </c>
      <c r="F43" s="14">
        <v>15.5</v>
      </c>
      <c r="G43" s="14">
        <v>42.9</v>
      </c>
      <c r="H43" s="14">
        <v>42.4</v>
      </c>
      <c r="I43" s="14">
        <v>15.3</v>
      </c>
      <c r="J43" s="14">
        <v>36.200000000000003</v>
      </c>
      <c r="K43" s="14">
        <v>20.399999999999999</v>
      </c>
      <c r="L43" s="14">
        <v>6.5</v>
      </c>
      <c r="M43" s="14">
        <v>1090</v>
      </c>
    </row>
    <row r="44" spans="2:13">
      <c r="B44" s="3"/>
      <c r="C44" s="19">
        <v>9</v>
      </c>
      <c r="D44" s="14">
        <v>12.1</v>
      </c>
      <c r="E44" s="14">
        <v>9.4</v>
      </c>
      <c r="F44" s="14">
        <v>14.8</v>
      </c>
      <c r="G44" s="14">
        <v>39.799999999999997</v>
      </c>
      <c r="H44" s="14">
        <v>42.3</v>
      </c>
      <c r="I44" s="14">
        <v>15.8</v>
      </c>
      <c r="J44" s="14">
        <v>37.299999999999997</v>
      </c>
      <c r="K44" s="14">
        <v>20.3</v>
      </c>
      <c r="L44" s="14">
        <v>6.3</v>
      </c>
      <c r="M44" s="14">
        <v>1187</v>
      </c>
    </row>
    <row r="45" spans="2:13">
      <c r="B45" s="3"/>
      <c r="C45" s="20">
        <v>10</v>
      </c>
      <c r="D45" s="14">
        <v>14.4</v>
      </c>
      <c r="E45" s="14">
        <v>9.68</v>
      </c>
      <c r="F45" s="14">
        <v>15.2</v>
      </c>
      <c r="G45" s="14">
        <v>41.1</v>
      </c>
      <c r="H45" s="14">
        <v>42.5</v>
      </c>
      <c r="I45" s="14">
        <v>15.7</v>
      </c>
      <c r="J45" s="14">
        <v>37</v>
      </c>
      <c r="K45" s="14">
        <v>20</v>
      </c>
      <c r="L45" s="14">
        <v>6.5</v>
      </c>
      <c r="M45" s="14">
        <v>1245</v>
      </c>
    </row>
    <row r="46" spans="2:13">
      <c r="B46" s="3"/>
      <c r="C46" s="19">
        <v>11</v>
      </c>
      <c r="D46" s="14">
        <v>9.3000000000000007</v>
      </c>
      <c r="E46" s="14">
        <v>10.25</v>
      </c>
      <c r="F46" s="14">
        <v>15.9</v>
      </c>
      <c r="G46" s="14">
        <v>43.4</v>
      </c>
      <c r="H46" s="14">
        <v>42.3</v>
      </c>
      <c r="I46" s="14">
        <v>15.5</v>
      </c>
      <c r="J46" s="14">
        <v>36.700000000000003</v>
      </c>
      <c r="K46" s="14">
        <v>20</v>
      </c>
      <c r="L46" s="14">
        <v>6.7</v>
      </c>
      <c r="M46" s="14">
        <v>1190</v>
      </c>
    </row>
    <row r="47" spans="2:13">
      <c r="B47" s="3"/>
      <c r="C47" s="20">
        <v>12</v>
      </c>
      <c r="D47" s="14">
        <v>16.399999999999999</v>
      </c>
      <c r="E47" s="14">
        <v>10.41</v>
      </c>
      <c r="F47" s="14">
        <v>16.3</v>
      </c>
      <c r="G47" s="14">
        <v>44.8</v>
      </c>
      <c r="H47" s="14">
        <v>43</v>
      </c>
      <c r="I47" s="14">
        <v>15.7</v>
      </c>
      <c r="J47" s="14">
        <v>36.5</v>
      </c>
      <c r="K47" s="14">
        <v>20.5</v>
      </c>
      <c r="L47" s="14">
        <v>6.4</v>
      </c>
      <c r="M47" s="14">
        <v>1150</v>
      </c>
    </row>
    <row r="48" spans="2:13">
      <c r="B48" s="3"/>
      <c r="C48" s="19">
        <v>13</v>
      </c>
      <c r="D48" s="14">
        <v>21.8</v>
      </c>
      <c r="E48" s="14">
        <v>9.52</v>
      </c>
      <c r="F48" s="14">
        <v>15.3</v>
      </c>
      <c r="G48" s="14">
        <v>41.5</v>
      </c>
      <c r="H48" s="14">
        <v>43.6</v>
      </c>
      <c r="I48" s="14">
        <v>16</v>
      </c>
      <c r="J48" s="14">
        <v>36.799999999999997</v>
      </c>
      <c r="K48" s="14">
        <v>19.8</v>
      </c>
      <c r="L48" s="14">
        <v>6.4</v>
      </c>
      <c r="M48" s="14">
        <v>1134</v>
      </c>
    </row>
    <row r="49" spans="2:13">
      <c r="B49" s="3"/>
      <c r="C49" s="20">
        <v>14</v>
      </c>
      <c r="D49" s="14">
        <v>17.7</v>
      </c>
      <c r="E49" s="14">
        <v>9.44</v>
      </c>
      <c r="F49" s="14">
        <v>14.9</v>
      </c>
      <c r="G49" s="14">
        <v>39.9</v>
      </c>
      <c r="H49" s="14">
        <v>42.2</v>
      </c>
      <c r="I49" s="14">
        <v>15.8</v>
      </c>
      <c r="J49" s="14">
        <v>37.5</v>
      </c>
      <c r="K49" s="14">
        <v>19.600000000000001</v>
      </c>
      <c r="L49" s="14">
        <v>6.4</v>
      </c>
      <c r="M49" s="14">
        <v>1144</v>
      </c>
    </row>
    <row r="50" spans="2:13">
      <c r="B50" s="3"/>
      <c r="C50" s="19">
        <v>15</v>
      </c>
      <c r="D50" s="14">
        <v>13</v>
      </c>
      <c r="E50" s="14">
        <v>9.52</v>
      </c>
      <c r="F50" s="14">
        <v>14.9</v>
      </c>
      <c r="G50" s="14">
        <v>40</v>
      </c>
      <c r="H50" s="14">
        <v>42</v>
      </c>
      <c r="I50" s="14">
        <v>15.6</v>
      </c>
      <c r="J50" s="14">
        <v>37.200000000000003</v>
      </c>
      <c r="K50" s="14">
        <v>20.100000000000001</v>
      </c>
      <c r="L50" s="14">
        <v>6.6</v>
      </c>
      <c r="M50" s="14">
        <v>1078</v>
      </c>
    </row>
    <row r="51" spans="2:13">
      <c r="B51" s="3"/>
      <c r="C51" s="19"/>
    </row>
    <row r="52" spans="2:13">
      <c r="D52" s="24" t="s">
        <v>38</v>
      </c>
      <c r="E52" s="25"/>
      <c r="F52" s="25"/>
      <c r="G52" s="25"/>
      <c r="H52" s="25"/>
      <c r="I52" s="25"/>
      <c r="J52" s="25"/>
      <c r="K52" s="25"/>
      <c r="L52" s="25"/>
      <c r="M52" s="25"/>
    </row>
    <row r="53" spans="2:13">
      <c r="D53" s="17" t="s">
        <v>0</v>
      </c>
      <c r="E53" s="17" t="s">
        <v>3</v>
      </c>
      <c r="F53" s="17" t="s">
        <v>4</v>
      </c>
      <c r="G53" s="17" t="s">
        <v>1</v>
      </c>
      <c r="H53" s="17" t="s">
        <v>2</v>
      </c>
      <c r="I53" s="17" t="s">
        <v>5</v>
      </c>
      <c r="J53" s="17" t="s">
        <v>6</v>
      </c>
      <c r="K53" s="17" t="s">
        <v>7</v>
      </c>
      <c r="L53" s="17" t="s">
        <v>8</v>
      </c>
      <c r="M53" s="17" t="s">
        <v>9</v>
      </c>
    </row>
    <row r="54" spans="2:13">
      <c r="C54" s="21" t="s">
        <v>41</v>
      </c>
      <c r="D54" s="14">
        <f>AVERAGE(D4:D18)</f>
        <v>12.706666666666669</v>
      </c>
      <c r="E54" s="14">
        <f t="shared" ref="E54:M54" si="0">AVERAGE(E4:E18)</f>
        <v>10.557333333333334</v>
      </c>
      <c r="F54" s="14">
        <f t="shared" si="0"/>
        <v>16.286666666666669</v>
      </c>
      <c r="G54" s="14">
        <f t="shared" si="0"/>
        <v>44.126666666666672</v>
      </c>
      <c r="H54" s="14">
        <f t="shared" si="0"/>
        <v>41.759999999999991</v>
      </c>
      <c r="I54" s="14">
        <f t="shared" si="0"/>
        <v>15.419999999999998</v>
      </c>
      <c r="J54" s="14">
        <f t="shared" si="0"/>
        <v>36.940000000000005</v>
      </c>
      <c r="K54" s="14">
        <f t="shared" si="0"/>
        <v>20.153333333333329</v>
      </c>
      <c r="L54" s="14">
        <f t="shared" si="0"/>
        <v>6.5200000000000005</v>
      </c>
      <c r="M54" s="14">
        <f t="shared" si="0"/>
        <v>1136.8666666666666</v>
      </c>
    </row>
    <row r="55" spans="2:13">
      <c r="C55" s="21" t="s">
        <v>39</v>
      </c>
      <c r="D55" s="14">
        <f>AVERAGE(D20:D34)</f>
        <v>12.633333333333333</v>
      </c>
      <c r="E55" s="14">
        <f t="shared" ref="E55:M55" si="1">AVERAGE(E20:E34)</f>
        <v>10.162666666666667</v>
      </c>
      <c r="F55" s="14">
        <f t="shared" si="1"/>
        <v>15.966666666666669</v>
      </c>
      <c r="G55" s="14">
        <f t="shared" si="1"/>
        <v>43.779999999999994</v>
      </c>
      <c r="H55" s="14">
        <f t="shared" si="1"/>
        <v>43.06666666666667</v>
      </c>
      <c r="I55" s="14">
        <f t="shared" si="1"/>
        <v>15.706666666666669</v>
      </c>
      <c r="J55" s="14">
        <f t="shared" si="1"/>
        <v>36.493333333333332</v>
      </c>
      <c r="K55" s="14">
        <f t="shared" si="1"/>
        <v>19.693333333333335</v>
      </c>
      <c r="L55" s="14">
        <f t="shared" si="1"/>
        <v>6.4</v>
      </c>
      <c r="M55" s="14">
        <f t="shared" si="1"/>
        <v>1039.4000000000001</v>
      </c>
    </row>
    <row r="56" spans="2:13">
      <c r="C56" s="21" t="s">
        <v>12</v>
      </c>
      <c r="D56" s="14">
        <f>AVERAGE(D36:D50)</f>
        <v>14.446666666666667</v>
      </c>
      <c r="E56" s="14">
        <f t="shared" ref="E56:M56" si="2">AVERAGE(E36:E50)</f>
        <v>9.9606666666666683</v>
      </c>
      <c r="F56" s="14">
        <f t="shared" si="2"/>
        <v>15.613333333333337</v>
      </c>
      <c r="G56" s="14">
        <f t="shared" si="2"/>
        <v>42.62</v>
      </c>
      <c r="H56" s="14">
        <f t="shared" si="2"/>
        <v>42.766666666666673</v>
      </c>
      <c r="I56" s="14">
        <f t="shared" si="2"/>
        <v>15.666666666666664</v>
      </c>
      <c r="J56" s="14">
        <f t="shared" si="2"/>
        <v>36.68</v>
      </c>
      <c r="K56" s="14">
        <f t="shared" si="2"/>
        <v>19.873333333333338</v>
      </c>
      <c r="L56" s="14">
        <f t="shared" si="2"/>
        <v>6.4133333333333331</v>
      </c>
      <c r="M56" s="14">
        <f t="shared" si="2"/>
        <v>1094.5999999999999</v>
      </c>
    </row>
    <row r="57" spans="2:13">
      <c r="D57" s="17" t="s">
        <v>10</v>
      </c>
      <c r="E57" s="17" t="s">
        <v>10</v>
      </c>
      <c r="F57" s="17" t="s">
        <v>10</v>
      </c>
      <c r="G57" s="17" t="s">
        <v>10</v>
      </c>
      <c r="H57" s="17" t="s">
        <v>10</v>
      </c>
      <c r="I57" s="17" t="s">
        <v>10</v>
      </c>
      <c r="J57" s="17" t="s">
        <v>10</v>
      </c>
      <c r="K57" s="17" t="s">
        <v>10</v>
      </c>
      <c r="L57" s="17" t="s">
        <v>10</v>
      </c>
      <c r="M57" s="17" t="s">
        <v>10</v>
      </c>
    </row>
    <row r="58" spans="2:13">
      <c r="D58" s="14">
        <f>(STDEV(D4:D18)/(SQRT(15)))</f>
        <v>0.52539931903690429</v>
      </c>
      <c r="E58" s="14">
        <f t="shared" ref="E58:M58" si="3">(STDEV(E4:E18)/(SQRT(15)))</f>
        <v>0.11350882771068493</v>
      </c>
      <c r="F58" s="14">
        <f t="shared" si="3"/>
        <v>0.17178798302300172</v>
      </c>
      <c r="G58" s="14">
        <f t="shared" si="3"/>
        <v>0.53402930779808477</v>
      </c>
      <c r="H58" s="14">
        <f t="shared" si="3"/>
        <v>0.1891837101615152</v>
      </c>
      <c r="I58" s="14">
        <f t="shared" si="3"/>
        <v>6.3395959011971856E-2</v>
      </c>
      <c r="J58" s="14">
        <f t="shared" si="3"/>
        <v>8.2692776214705069E-2</v>
      </c>
      <c r="K58" s="14">
        <f t="shared" si="3"/>
        <v>0.1362304303697604</v>
      </c>
      <c r="L58" s="14">
        <f t="shared" si="3"/>
        <v>4.8007935851918322E-2</v>
      </c>
      <c r="M58" s="14">
        <f t="shared" si="3"/>
        <v>28.285258934927093</v>
      </c>
    </row>
    <row r="59" spans="2:13">
      <c r="D59" s="14">
        <f>(STDEV(D20:D34)/(SQRT(15)))</f>
        <v>0.47746021192163474</v>
      </c>
      <c r="E59" s="14">
        <f t="shared" ref="E59:M59" si="4">(STDEV(E20:E34)/(SQRT(15)))</f>
        <v>0.1215395944368461</v>
      </c>
      <c r="F59" s="14">
        <f t="shared" si="4"/>
        <v>0.18170270503179925</v>
      </c>
      <c r="G59" s="14">
        <f t="shared" si="4"/>
        <v>0.49686637084450613</v>
      </c>
      <c r="H59" s="14">
        <f t="shared" si="4"/>
        <v>0.17061978522759633</v>
      </c>
      <c r="I59" s="14">
        <f t="shared" si="4"/>
        <v>6.9327838610108175E-2</v>
      </c>
      <c r="J59" s="14">
        <f t="shared" si="4"/>
        <v>8.5893991511500956E-2</v>
      </c>
      <c r="K59" s="14">
        <f t="shared" si="4"/>
        <v>0.54401213805319082</v>
      </c>
      <c r="L59" s="14">
        <f t="shared" si="4"/>
        <v>4.253849796976629E-2</v>
      </c>
      <c r="M59" s="14">
        <f t="shared" si="4"/>
        <v>19.372734890635787</v>
      </c>
    </row>
    <row r="60" spans="2:13">
      <c r="D60" s="14">
        <f>(STDEV(D36:D50)/(SQRT(15)))</f>
        <v>0.78527318065369323</v>
      </c>
      <c r="E60" s="14">
        <f t="shared" ref="E60:L60" si="5">(STDEV(E36:E50)/(SQRT(15)))</f>
        <v>0.12145728885444881</v>
      </c>
      <c r="F60" s="14">
        <f t="shared" si="5"/>
        <v>0.17123269232431906</v>
      </c>
      <c r="G60" s="14">
        <f t="shared" si="5"/>
        <v>0.56054395350366926</v>
      </c>
      <c r="H60" s="14">
        <f t="shared" si="5"/>
        <v>0.17145502441405841</v>
      </c>
      <c r="I60" s="14">
        <f t="shared" si="5"/>
        <v>6.5222452069576942E-2</v>
      </c>
      <c r="J60" s="14">
        <f t="shared" si="5"/>
        <v>0.14481515311399079</v>
      </c>
      <c r="K60" s="14">
        <f t="shared" si="5"/>
        <v>0.11810675827066952</v>
      </c>
      <c r="L60" s="14">
        <f t="shared" si="5"/>
        <v>3.2170182388675299E-2</v>
      </c>
      <c r="M60" s="14">
        <f>(STDEV(M36:M50)/(SQRT(15)))</f>
        <v>20.151757574299403</v>
      </c>
    </row>
    <row r="61" spans="2:13">
      <c r="D61" s="17" t="s">
        <v>11</v>
      </c>
      <c r="E61" s="17" t="s">
        <v>11</v>
      </c>
      <c r="F61" s="17" t="s">
        <v>11</v>
      </c>
      <c r="G61" s="17" t="s">
        <v>11</v>
      </c>
      <c r="H61" s="17" t="s">
        <v>11</v>
      </c>
      <c r="I61" s="17" t="s">
        <v>11</v>
      </c>
      <c r="J61" s="17" t="s">
        <v>11</v>
      </c>
      <c r="K61" s="17" t="s">
        <v>11</v>
      </c>
      <c r="L61" s="17" t="s">
        <v>11</v>
      </c>
      <c r="M61" s="17" t="s">
        <v>11</v>
      </c>
    </row>
    <row r="62" spans="2:13">
      <c r="B62" s="22" t="s">
        <v>42</v>
      </c>
      <c r="D62" s="14">
        <f>TTEST(D4:D18,D36:D50,2,2)</f>
        <v>7.6149529863450874E-2</v>
      </c>
      <c r="E62" s="14">
        <f t="shared" ref="E62:M62" si="6">TTEST(E4:E18,E36:E50,2,2)</f>
        <v>1.2492267788906898E-3</v>
      </c>
      <c r="F62" s="14">
        <f t="shared" si="6"/>
        <v>9.6983981174426134E-3</v>
      </c>
      <c r="G62" s="14">
        <f t="shared" si="6"/>
        <v>6.1744824779608437E-2</v>
      </c>
      <c r="H62" s="14">
        <f t="shared" si="6"/>
        <v>4.8976388469774187E-4</v>
      </c>
      <c r="I62" s="14">
        <f t="shared" si="6"/>
        <v>1.1303574344397787E-2</v>
      </c>
      <c r="J62" s="14">
        <f t="shared" si="6"/>
        <v>0.13020304986860262</v>
      </c>
      <c r="K62" s="14">
        <f t="shared" si="6"/>
        <v>0.13166132914625117</v>
      </c>
      <c r="L62" s="14">
        <f t="shared" si="6"/>
        <v>7.5525302514327694E-2</v>
      </c>
      <c r="M62" s="14">
        <f t="shared" si="6"/>
        <v>0.23375557261636554</v>
      </c>
    </row>
    <row r="63" spans="2:13">
      <c r="B63" s="22" t="s">
        <v>43</v>
      </c>
      <c r="D63" s="14">
        <f>TTEST(D20:D34,D4:D18,2,2)</f>
        <v>0.91846487809806199</v>
      </c>
      <c r="E63" s="14">
        <f t="shared" ref="E63:M63" si="7">TTEST(E20:E34,E4:E18,2,2)</f>
        <v>2.4735282281091047E-2</v>
      </c>
      <c r="F63" s="14">
        <f t="shared" si="7"/>
        <v>0.21114471151773576</v>
      </c>
      <c r="G63" s="14">
        <f t="shared" si="7"/>
        <v>0.63828896917243183</v>
      </c>
      <c r="H63" s="14">
        <f t="shared" si="7"/>
        <v>1.9488678027155865E-5</v>
      </c>
      <c r="I63" s="14">
        <f t="shared" si="7"/>
        <v>4.9437267084446882E-3</v>
      </c>
      <c r="J63" s="14">
        <f t="shared" si="7"/>
        <v>8.2616836600073033E-4</v>
      </c>
      <c r="K63" s="14">
        <f t="shared" si="7"/>
        <v>0.41900644238323914</v>
      </c>
      <c r="L63" s="14">
        <f t="shared" si="7"/>
        <v>7.1854236890518522E-2</v>
      </c>
      <c r="M63" s="14">
        <f t="shared" si="7"/>
        <v>8.2523905151421495E-3</v>
      </c>
    </row>
    <row r="64" spans="2:13">
      <c r="B64" s="22" t="s">
        <v>40</v>
      </c>
      <c r="D64" s="14">
        <f>TTEST(D4:D18,D36:D50,2,2)</f>
        <v>7.6149529863450874E-2</v>
      </c>
      <c r="E64" s="14">
        <f t="shared" ref="E64:M64" si="8">TTEST(E4:E18,E36:E50,2,2)</f>
        <v>1.2492267788906898E-3</v>
      </c>
      <c r="F64" s="14">
        <f t="shared" si="8"/>
        <v>9.6983981174426134E-3</v>
      </c>
      <c r="G64" s="14">
        <f t="shared" si="8"/>
        <v>6.1744824779608437E-2</v>
      </c>
      <c r="H64" s="14">
        <f t="shared" si="8"/>
        <v>4.8976388469774187E-4</v>
      </c>
      <c r="I64" s="14">
        <f t="shared" si="8"/>
        <v>1.1303574344397787E-2</v>
      </c>
      <c r="J64" s="14">
        <f t="shared" si="8"/>
        <v>0.13020304986860262</v>
      </c>
      <c r="K64" s="14">
        <f t="shared" si="8"/>
        <v>0.13166132914625117</v>
      </c>
      <c r="L64" s="14">
        <f t="shared" si="8"/>
        <v>7.5525302514327694E-2</v>
      </c>
      <c r="M64" s="14">
        <f t="shared" si="8"/>
        <v>0.23375557261636554</v>
      </c>
    </row>
  </sheetData>
  <mergeCells count="2">
    <mergeCell ref="D2:M2"/>
    <mergeCell ref="D52:M5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9"/>
  <sheetViews>
    <sheetView showRuler="0" workbookViewId="0"/>
  </sheetViews>
  <sheetFormatPr baseColWidth="10" defaultRowHeight="15" x14ac:dyDescent="0"/>
  <cols>
    <col min="2" max="2" width="12.33203125" customWidth="1"/>
    <col min="3" max="3" width="14" customWidth="1"/>
    <col min="6" max="6" width="11.6640625" customWidth="1"/>
    <col min="7" max="7" width="11.5" customWidth="1"/>
  </cols>
  <sheetData>
    <row r="3" spans="1:12">
      <c r="C3" s="25" t="s">
        <v>33</v>
      </c>
      <c r="D3" s="25"/>
      <c r="E3" s="25"/>
      <c r="F3" s="25"/>
      <c r="G3" s="25"/>
      <c r="H3" s="25"/>
      <c r="I3" s="25"/>
      <c r="J3" s="25"/>
      <c r="K3" s="25"/>
      <c r="L3" s="25"/>
    </row>
    <row r="4" spans="1:12" ht="45">
      <c r="A4" s="2"/>
      <c r="B4" s="7" t="s">
        <v>14</v>
      </c>
      <c r="C4" s="8" t="s">
        <v>26</v>
      </c>
      <c r="D4" s="8" t="s">
        <v>15</v>
      </c>
      <c r="E4" s="8" t="s">
        <v>23</v>
      </c>
      <c r="F4" s="8" t="s">
        <v>27</v>
      </c>
      <c r="G4" s="8" t="s">
        <v>28</v>
      </c>
      <c r="H4" s="8" t="s">
        <v>19</v>
      </c>
      <c r="I4" s="8" t="s">
        <v>24</v>
      </c>
      <c r="J4" s="8" t="s">
        <v>20</v>
      </c>
      <c r="K4" s="8" t="s">
        <v>21</v>
      </c>
      <c r="L4" s="8" t="s">
        <v>25</v>
      </c>
    </row>
    <row r="5" spans="1:12">
      <c r="A5" s="9" t="s">
        <v>29</v>
      </c>
      <c r="B5" s="2">
        <v>1</v>
      </c>
      <c r="C5" s="1">
        <v>167162</v>
      </c>
      <c r="D5" s="1">
        <v>164759</v>
      </c>
      <c r="E5" s="1">
        <v>50787</v>
      </c>
      <c r="F5" s="1">
        <v>34451</v>
      </c>
      <c r="G5" s="1">
        <v>16336</v>
      </c>
      <c r="H5" s="1">
        <v>109724</v>
      </c>
      <c r="I5" s="1">
        <v>44635</v>
      </c>
      <c r="J5" s="1">
        <v>26908</v>
      </c>
      <c r="K5" s="1">
        <v>16290</v>
      </c>
      <c r="L5" s="1">
        <v>61336</v>
      </c>
    </row>
    <row r="6" spans="1:12">
      <c r="A6" s="9"/>
      <c r="B6" s="2">
        <v>2</v>
      </c>
      <c r="C6" s="1">
        <v>109719</v>
      </c>
      <c r="D6" s="1">
        <v>106814</v>
      </c>
      <c r="E6" s="1">
        <v>35968</v>
      </c>
      <c r="F6" s="1">
        <v>20908</v>
      </c>
      <c r="G6" s="1">
        <v>15060</v>
      </c>
      <c r="H6" s="1">
        <v>64331</v>
      </c>
      <c r="I6" s="1">
        <v>21566</v>
      </c>
      <c r="J6" s="1">
        <v>13375</v>
      </c>
      <c r="K6" s="1">
        <v>7357</v>
      </c>
      <c r="L6" s="1">
        <v>37303</v>
      </c>
    </row>
    <row r="7" spans="1:12">
      <c r="A7" s="9"/>
      <c r="B7" s="2">
        <v>3</v>
      </c>
      <c r="C7" s="1">
        <v>111721</v>
      </c>
      <c r="D7" s="1">
        <v>108895</v>
      </c>
      <c r="E7" s="1">
        <v>45151</v>
      </c>
      <c r="F7" s="1">
        <v>31387</v>
      </c>
      <c r="G7" s="1">
        <v>13764</v>
      </c>
      <c r="H7" s="1">
        <v>59353</v>
      </c>
      <c r="I7" s="1">
        <v>21934</v>
      </c>
      <c r="J7" s="1">
        <v>13303</v>
      </c>
      <c r="K7" s="1">
        <v>7946</v>
      </c>
      <c r="L7" s="1">
        <v>33083</v>
      </c>
    </row>
    <row r="8" spans="1:12">
      <c r="A8" s="9"/>
      <c r="B8" s="2">
        <v>4</v>
      </c>
      <c r="C8" s="1">
        <v>172668</v>
      </c>
      <c r="D8" s="1">
        <v>169857</v>
      </c>
      <c r="E8" s="1">
        <v>64493</v>
      </c>
      <c r="F8" s="1">
        <v>48539</v>
      </c>
      <c r="G8" s="1">
        <v>15954</v>
      </c>
      <c r="H8" s="1">
        <v>98819</v>
      </c>
      <c r="I8" s="1">
        <v>40667</v>
      </c>
      <c r="J8" s="1">
        <v>25647</v>
      </c>
      <c r="K8" s="1">
        <v>13622</v>
      </c>
      <c r="L8" s="1">
        <v>51387</v>
      </c>
    </row>
    <row r="9" spans="1:12">
      <c r="A9" s="9"/>
      <c r="B9" s="2">
        <v>5</v>
      </c>
      <c r="C9" s="1">
        <v>133084</v>
      </c>
      <c r="D9" s="1">
        <v>130280</v>
      </c>
      <c r="E9" s="1">
        <v>44695</v>
      </c>
      <c r="F9" s="1">
        <v>26549</v>
      </c>
      <c r="G9" s="1">
        <v>18146</v>
      </c>
      <c r="H9" s="1">
        <v>78974</v>
      </c>
      <c r="I9" s="1">
        <v>37606</v>
      </c>
      <c r="J9" s="1">
        <v>24134</v>
      </c>
      <c r="K9" s="1">
        <v>11903</v>
      </c>
      <c r="L9" s="1">
        <v>38559</v>
      </c>
    </row>
    <row r="10" spans="1:12">
      <c r="A10" s="9"/>
      <c r="B10" s="2">
        <v>6</v>
      </c>
      <c r="C10" s="1">
        <v>163409</v>
      </c>
      <c r="D10" s="1">
        <v>159329</v>
      </c>
      <c r="E10" s="1">
        <v>56615</v>
      </c>
      <c r="F10" s="1">
        <v>35191</v>
      </c>
      <c r="G10" s="1">
        <v>21424</v>
      </c>
      <c r="H10" s="1">
        <v>96396</v>
      </c>
      <c r="I10" s="1">
        <v>38857</v>
      </c>
      <c r="J10" s="1">
        <v>23241</v>
      </c>
      <c r="K10" s="1">
        <v>14074</v>
      </c>
      <c r="L10" s="1">
        <v>53253</v>
      </c>
    </row>
    <row r="11" spans="1:12">
      <c r="A11" s="9"/>
      <c r="B11" s="2">
        <v>7</v>
      </c>
      <c r="C11" s="1">
        <v>132047</v>
      </c>
      <c r="D11" s="1">
        <v>129063</v>
      </c>
      <c r="E11" s="1">
        <v>38684</v>
      </c>
      <c r="F11" s="1">
        <v>28437</v>
      </c>
      <c r="G11" s="1">
        <v>10247</v>
      </c>
      <c r="H11" s="1">
        <v>84385</v>
      </c>
      <c r="I11" s="1">
        <v>32129</v>
      </c>
      <c r="J11" s="1">
        <v>20706</v>
      </c>
      <c r="K11" s="1">
        <v>9958</v>
      </c>
      <c r="L11" s="1">
        <v>44633</v>
      </c>
    </row>
    <row r="12" spans="1:12">
      <c r="A12" s="9"/>
      <c r="B12" s="2">
        <v>8</v>
      </c>
      <c r="C12" s="1">
        <v>161942</v>
      </c>
      <c r="D12" s="1">
        <v>158034</v>
      </c>
      <c r="E12" s="1">
        <v>54006</v>
      </c>
      <c r="F12" s="1">
        <v>38517</v>
      </c>
      <c r="G12" s="1">
        <v>15489</v>
      </c>
      <c r="H12" s="1">
        <v>98213</v>
      </c>
      <c r="I12" s="1">
        <v>38616</v>
      </c>
      <c r="J12" s="1">
        <v>23853</v>
      </c>
      <c r="K12" s="1">
        <v>13595</v>
      </c>
      <c r="L12" s="1">
        <v>53874</v>
      </c>
    </row>
    <row r="13" spans="1:12">
      <c r="A13" s="9"/>
      <c r="B13" s="2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>
      <c r="A14" s="9" t="s">
        <v>41</v>
      </c>
      <c r="B14" s="2">
        <v>1</v>
      </c>
      <c r="C14" s="1">
        <v>163495</v>
      </c>
      <c r="D14" s="1">
        <v>160810</v>
      </c>
      <c r="E14" s="1">
        <v>40673</v>
      </c>
      <c r="F14" s="1">
        <v>28395</v>
      </c>
      <c r="G14" s="1">
        <v>12278</v>
      </c>
      <c r="H14" s="1">
        <v>115352</v>
      </c>
      <c r="I14" s="1">
        <v>44859</v>
      </c>
      <c r="J14" s="1">
        <v>28409</v>
      </c>
      <c r="K14" s="1">
        <v>15254</v>
      </c>
      <c r="L14" s="1">
        <v>66670</v>
      </c>
    </row>
    <row r="15" spans="1:12">
      <c r="A15" s="9"/>
      <c r="B15" s="2">
        <v>2</v>
      </c>
      <c r="C15" s="1">
        <v>121838</v>
      </c>
      <c r="D15" s="1">
        <v>119983</v>
      </c>
      <c r="E15" s="1">
        <v>55841</v>
      </c>
      <c r="F15" s="1">
        <v>43471</v>
      </c>
      <c r="G15" s="1">
        <v>12370</v>
      </c>
      <c r="H15" s="1">
        <v>60407</v>
      </c>
      <c r="I15" s="1">
        <v>21812</v>
      </c>
      <c r="J15" s="1">
        <v>13475</v>
      </c>
      <c r="K15" s="1">
        <v>7477</v>
      </c>
      <c r="L15" s="1">
        <v>35641</v>
      </c>
    </row>
    <row r="16" spans="1:12">
      <c r="A16" s="9"/>
      <c r="B16" s="2">
        <v>3</v>
      </c>
      <c r="C16" s="1">
        <v>170282</v>
      </c>
      <c r="D16" s="1">
        <v>166236</v>
      </c>
      <c r="E16" s="1">
        <v>78994</v>
      </c>
      <c r="F16" s="1">
        <v>65039</v>
      </c>
      <c r="G16" s="1">
        <v>13955</v>
      </c>
      <c r="H16" s="1">
        <v>83067</v>
      </c>
      <c r="I16" s="1">
        <v>29866</v>
      </c>
      <c r="J16" s="1">
        <v>18516</v>
      </c>
      <c r="K16" s="1">
        <v>10511</v>
      </c>
      <c r="L16" s="1">
        <v>50558</v>
      </c>
    </row>
    <row r="17" spans="1:12">
      <c r="A17" s="9"/>
      <c r="B17" s="2">
        <v>4</v>
      </c>
      <c r="C17" s="1">
        <v>109316</v>
      </c>
      <c r="D17" s="1">
        <v>103466</v>
      </c>
      <c r="E17" s="1">
        <v>27320</v>
      </c>
      <c r="F17" s="1">
        <v>17385</v>
      </c>
      <c r="G17" s="1">
        <v>9935</v>
      </c>
      <c r="H17" s="1">
        <v>72605</v>
      </c>
      <c r="I17" s="1">
        <v>23906</v>
      </c>
      <c r="J17" s="1">
        <v>14398</v>
      </c>
      <c r="K17" s="1">
        <v>8982</v>
      </c>
      <c r="L17" s="1">
        <v>46456</v>
      </c>
    </row>
    <row r="18" spans="1:12">
      <c r="A18" s="9"/>
      <c r="B18" s="2">
        <v>5</v>
      </c>
      <c r="C18" s="1">
        <v>157732</v>
      </c>
      <c r="D18" s="1">
        <v>154245</v>
      </c>
      <c r="E18" s="1">
        <v>52366</v>
      </c>
      <c r="F18" s="1">
        <v>34238</v>
      </c>
      <c r="G18" s="1">
        <v>18128</v>
      </c>
      <c r="H18" s="1">
        <v>97032</v>
      </c>
      <c r="I18" s="1">
        <v>37276</v>
      </c>
      <c r="J18" s="1">
        <v>23262</v>
      </c>
      <c r="K18" s="1">
        <v>12979</v>
      </c>
      <c r="L18" s="1">
        <v>56304</v>
      </c>
    </row>
    <row r="19" spans="1:12">
      <c r="A19" s="9"/>
      <c r="B19" s="2">
        <v>6</v>
      </c>
      <c r="C19" s="1">
        <v>162622</v>
      </c>
      <c r="D19" s="1">
        <v>158923</v>
      </c>
      <c r="E19" s="1">
        <v>70297</v>
      </c>
      <c r="F19" s="1">
        <v>52130</v>
      </c>
      <c r="G19" s="1">
        <v>18167</v>
      </c>
      <c r="H19" s="1">
        <v>82186</v>
      </c>
      <c r="I19" s="1">
        <v>29101</v>
      </c>
      <c r="J19" s="1">
        <v>18325</v>
      </c>
      <c r="K19" s="1">
        <v>9630</v>
      </c>
      <c r="L19" s="1">
        <v>48498</v>
      </c>
    </row>
    <row r="20" spans="1:12">
      <c r="A20" s="9"/>
      <c r="B20" s="2">
        <v>7</v>
      </c>
      <c r="C20" s="1">
        <v>159920</v>
      </c>
      <c r="D20" s="1">
        <v>155183</v>
      </c>
      <c r="E20" s="1">
        <v>48782</v>
      </c>
      <c r="F20" s="1">
        <v>33343</v>
      </c>
      <c r="G20" s="1">
        <v>15439</v>
      </c>
      <c r="H20" s="1">
        <v>99794</v>
      </c>
      <c r="I20" s="1">
        <v>40060</v>
      </c>
      <c r="J20" s="1">
        <v>24640</v>
      </c>
      <c r="K20" s="1">
        <v>14025</v>
      </c>
      <c r="L20" s="1">
        <v>54116</v>
      </c>
    </row>
    <row r="21" spans="1:12">
      <c r="A21" s="9"/>
      <c r="B21" s="2">
        <v>8</v>
      </c>
      <c r="C21" s="1">
        <v>155484</v>
      </c>
      <c r="D21" s="1">
        <v>149898</v>
      </c>
      <c r="E21" s="1">
        <v>65678</v>
      </c>
      <c r="F21" s="1">
        <v>46496</v>
      </c>
      <c r="G21" s="1">
        <v>19182</v>
      </c>
      <c r="H21" s="1">
        <v>77885</v>
      </c>
      <c r="I21" s="1">
        <v>27457</v>
      </c>
      <c r="J21" s="1">
        <v>16880</v>
      </c>
      <c r="K21" s="1">
        <v>9599</v>
      </c>
      <c r="L21" s="1">
        <v>46239</v>
      </c>
    </row>
    <row r="22" spans="1:12">
      <c r="A22" s="9"/>
      <c r="B22" s="2">
        <v>9</v>
      </c>
      <c r="C22" s="1">
        <v>166551</v>
      </c>
      <c r="D22" s="1">
        <v>164005</v>
      </c>
      <c r="E22" s="1">
        <v>84882</v>
      </c>
      <c r="F22" s="1">
        <v>71096</v>
      </c>
      <c r="G22" s="1">
        <v>13786</v>
      </c>
      <c r="H22" s="1">
        <v>73518</v>
      </c>
      <c r="I22" s="1">
        <v>30289</v>
      </c>
      <c r="J22" s="1">
        <v>18104</v>
      </c>
      <c r="K22" s="1">
        <v>11170</v>
      </c>
      <c r="L22" s="1">
        <v>39746</v>
      </c>
    </row>
    <row r="23" spans="1:12">
      <c r="A23" s="9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9" t="s">
        <v>39</v>
      </c>
      <c r="B24" s="2">
        <v>1</v>
      </c>
      <c r="C24" s="1">
        <v>158677</v>
      </c>
      <c r="D24" s="1">
        <v>156481</v>
      </c>
      <c r="E24" s="1">
        <v>61888</v>
      </c>
      <c r="F24" s="1">
        <v>50925</v>
      </c>
      <c r="G24" s="1">
        <v>10963</v>
      </c>
      <c r="H24" s="1">
        <v>91051</v>
      </c>
      <c r="I24" s="1">
        <v>39116</v>
      </c>
      <c r="J24" s="1">
        <v>24199</v>
      </c>
      <c r="K24" s="1">
        <v>13824</v>
      </c>
      <c r="L24" s="1">
        <v>49677</v>
      </c>
    </row>
    <row r="25" spans="1:12">
      <c r="A25" s="9"/>
      <c r="B25" s="2">
        <v>2</v>
      </c>
      <c r="C25" s="1">
        <v>94208</v>
      </c>
      <c r="D25" s="1">
        <v>92502</v>
      </c>
      <c r="E25" s="1">
        <v>39478</v>
      </c>
      <c r="F25" s="1">
        <v>29104</v>
      </c>
      <c r="G25" s="1">
        <v>10374</v>
      </c>
      <c r="H25" s="1">
        <v>49667</v>
      </c>
      <c r="I25" s="1">
        <v>17875</v>
      </c>
      <c r="J25" s="1">
        <v>11075</v>
      </c>
      <c r="K25" s="1">
        <v>6096</v>
      </c>
      <c r="L25" s="1">
        <v>29285</v>
      </c>
    </row>
    <row r="26" spans="1:12">
      <c r="A26" s="9"/>
      <c r="B26" s="2">
        <v>3</v>
      </c>
      <c r="C26" s="1">
        <v>165611</v>
      </c>
      <c r="D26" s="1">
        <v>163116</v>
      </c>
      <c r="E26" s="1">
        <v>66211</v>
      </c>
      <c r="F26" s="1">
        <v>57140</v>
      </c>
      <c r="G26" s="1">
        <v>9071</v>
      </c>
      <c r="H26" s="1">
        <v>93166</v>
      </c>
      <c r="I26" s="1">
        <v>36948</v>
      </c>
      <c r="J26" s="1">
        <v>22305</v>
      </c>
      <c r="K26" s="1">
        <v>13916</v>
      </c>
      <c r="L26" s="1">
        <v>53624</v>
      </c>
    </row>
    <row r="27" spans="1:12">
      <c r="A27" s="9"/>
      <c r="B27" s="2">
        <v>4</v>
      </c>
      <c r="C27" s="1">
        <v>165936</v>
      </c>
      <c r="D27" s="1">
        <v>161988</v>
      </c>
      <c r="E27" s="1">
        <v>83834</v>
      </c>
      <c r="F27" s="1">
        <v>75404</v>
      </c>
      <c r="G27" s="1">
        <v>8430</v>
      </c>
      <c r="H27" s="1">
        <v>73316</v>
      </c>
      <c r="I27" s="1">
        <v>29199</v>
      </c>
      <c r="J27" s="1">
        <v>18114</v>
      </c>
      <c r="K27" s="1">
        <v>10127</v>
      </c>
      <c r="L27" s="1">
        <v>40500</v>
      </c>
    </row>
    <row r="28" spans="1:12">
      <c r="A28" s="9"/>
      <c r="B28" s="2">
        <v>5</v>
      </c>
      <c r="C28" s="1">
        <v>136359</v>
      </c>
      <c r="D28" s="1">
        <v>130360</v>
      </c>
      <c r="E28" s="1">
        <v>75874</v>
      </c>
      <c r="F28" s="1">
        <v>64974</v>
      </c>
      <c r="G28" s="1">
        <v>10900</v>
      </c>
      <c r="H28" s="1">
        <v>50718</v>
      </c>
      <c r="I28" s="1">
        <v>18739</v>
      </c>
      <c r="J28" s="1">
        <v>11697</v>
      </c>
      <c r="K28" s="1">
        <v>5900</v>
      </c>
      <c r="L28" s="1">
        <v>29192</v>
      </c>
    </row>
    <row r="29" spans="1:12">
      <c r="A29" s="9"/>
      <c r="B29" s="2">
        <v>6</v>
      </c>
      <c r="C29" s="1">
        <v>165955</v>
      </c>
      <c r="D29" s="1">
        <v>160949</v>
      </c>
      <c r="E29" s="1">
        <v>97737</v>
      </c>
      <c r="F29" s="1">
        <v>84049</v>
      </c>
      <c r="G29" s="1">
        <v>13688</v>
      </c>
      <c r="H29" s="1">
        <v>57578</v>
      </c>
      <c r="I29" s="1">
        <v>20951</v>
      </c>
      <c r="J29" s="1">
        <v>12998</v>
      </c>
      <c r="K29" s="1">
        <v>7100</v>
      </c>
      <c r="L29" s="1">
        <v>32587</v>
      </c>
    </row>
    <row r="30" spans="1:12">
      <c r="A30" s="9"/>
      <c r="B30" s="2">
        <v>7</v>
      </c>
      <c r="C30" s="1">
        <v>94722</v>
      </c>
      <c r="D30" s="1">
        <v>92242</v>
      </c>
      <c r="E30" s="1">
        <v>27785</v>
      </c>
      <c r="F30" s="1">
        <v>20261</v>
      </c>
      <c r="G30" s="1">
        <v>7524</v>
      </c>
      <c r="H30" s="1">
        <v>60399</v>
      </c>
      <c r="I30" s="1">
        <v>25719</v>
      </c>
      <c r="J30" s="1">
        <v>16929</v>
      </c>
      <c r="K30" s="1">
        <v>7956</v>
      </c>
      <c r="L30" s="1">
        <v>30733</v>
      </c>
    </row>
    <row r="31" spans="1:12">
      <c r="A31" s="9"/>
      <c r="B31" s="2">
        <v>8</v>
      </c>
      <c r="C31" s="1">
        <v>163615</v>
      </c>
      <c r="D31" s="1">
        <v>159801</v>
      </c>
      <c r="E31" s="1">
        <v>54937</v>
      </c>
      <c r="F31" s="1">
        <v>41642</v>
      </c>
      <c r="G31" s="1">
        <v>13295</v>
      </c>
      <c r="H31" s="1">
        <v>99398</v>
      </c>
      <c r="I31" s="1">
        <v>40125</v>
      </c>
      <c r="J31" s="1">
        <v>25684</v>
      </c>
      <c r="K31" s="1">
        <v>13144</v>
      </c>
      <c r="L31" s="1">
        <v>54517</v>
      </c>
    </row>
    <row r="32" spans="1:12">
      <c r="A32" s="9"/>
      <c r="B32" s="2">
        <v>9</v>
      </c>
      <c r="C32" s="1">
        <v>159975</v>
      </c>
      <c r="D32" s="1">
        <v>158272</v>
      </c>
      <c r="E32" s="1">
        <v>61347</v>
      </c>
      <c r="F32" s="1">
        <v>51881</v>
      </c>
      <c r="G32" s="1">
        <v>9466</v>
      </c>
      <c r="H32" s="1">
        <v>92019</v>
      </c>
      <c r="I32" s="1">
        <v>37531</v>
      </c>
      <c r="J32" s="1">
        <v>23304</v>
      </c>
      <c r="K32" s="1">
        <v>12969</v>
      </c>
      <c r="L32" s="1">
        <v>50747</v>
      </c>
    </row>
    <row r="33" spans="1:12">
      <c r="A33" s="9"/>
      <c r="B33" s="2">
        <v>10</v>
      </c>
      <c r="C33" s="1">
        <v>160974</v>
      </c>
      <c r="D33" s="1">
        <v>158730</v>
      </c>
      <c r="E33" s="1">
        <v>39925</v>
      </c>
      <c r="F33" s="1">
        <v>32910</v>
      </c>
      <c r="G33" s="1">
        <v>7015</v>
      </c>
      <c r="H33" s="1">
        <v>113998</v>
      </c>
      <c r="I33" s="1">
        <v>46257</v>
      </c>
      <c r="J33" s="1">
        <v>26986</v>
      </c>
      <c r="K33" s="1">
        <v>17650</v>
      </c>
      <c r="L33" s="1">
        <v>62821</v>
      </c>
    </row>
    <row r="34" spans="1:12">
      <c r="A34" s="9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9" t="s">
        <v>12</v>
      </c>
      <c r="B35" s="2">
        <v>1</v>
      </c>
      <c r="C35" s="1">
        <v>147078</v>
      </c>
      <c r="D35" s="1">
        <v>142719</v>
      </c>
      <c r="E35" s="1">
        <v>52994</v>
      </c>
      <c r="F35" s="1">
        <v>41436</v>
      </c>
      <c r="G35" s="1">
        <v>11558</v>
      </c>
      <c r="H35" s="1">
        <v>85463</v>
      </c>
      <c r="I35" s="1">
        <v>35392</v>
      </c>
      <c r="J35" s="1">
        <v>22651</v>
      </c>
      <c r="K35" s="1">
        <v>11485</v>
      </c>
      <c r="L35" s="1">
        <v>46965</v>
      </c>
    </row>
    <row r="36" spans="1:12">
      <c r="A36" s="9"/>
      <c r="B36" s="2">
        <v>2</v>
      </c>
      <c r="C36" s="1">
        <v>168675</v>
      </c>
      <c r="D36" s="1">
        <v>165236</v>
      </c>
      <c r="E36" s="1">
        <v>76033</v>
      </c>
      <c r="F36" s="1">
        <v>57298</v>
      </c>
      <c r="G36" s="1">
        <v>18735</v>
      </c>
      <c r="H36" s="1">
        <v>84465</v>
      </c>
      <c r="I36" s="1">
        <v>36572</v>
      </c>
      <c r="J36" s="1">
        <v>22622</v>
      </c>
      <c r="K36" s="1">
        <v>11958</v>
      </c>
      <c r="L36" s="1">
        <v>45275</v>
      </c>
    </row>
    <row r="37" spans="1:12">
      <c r="A37" s="9"/>
      <c r="B37" s="2">
        <v>3</v>
      </c>
      <c r="C37" s="1">
        <v>96851</v>
      </c>
      <c r="D37" s="1">
        <v>93238</v>
      </c>
      <c r="E37" s="1">
        <v>40396</v>
      </c>
      <c r="F37" s="1">
        <v>29906</v>
      </c>
      <c r="G37" s="1">
        <v>10490</v>
      </c>
      <c r="H37" s="1">
        <v>48346</v>
      </c>
      <c r="I37" s="1">
        <v>22200</v>
      </c>
      <c r="J37" s="1">
        <v>14098</v>
      </c>
      <c r="K37" s="1">
        <v>7440</v>
      </c>
      <c r="L37" s="1">
        <v>23427</v>
      </c>
    </row>
    <row r="38" spans="1:12">
      <c r="A38" s="9"/>
      <c r="B38" s="2">
        <v>4</v>
      </c>
      <c r="C38" s="1">
        <v>166000</v>
      </c>
      <c r="D38" s="1">
        <v>162453</v>
      </c>
      <c r="E38" s="1">
        <v>57758</v>
      </c>
      <c r="F38" s="1">
        <v>41737</v>
      </c>
      <c r="G38" s="1">
        <v>16021</v>
      </c>
      <c r="H38" s="1">
        <v>99416</v>
      </c>
      <c r="I38" s="1">
        <v>41044</v>
      </c>
      <c r="J38" s="1">
        <v>27156</v>
      </c>
      <c r="K38" s="1">
        <v>12412</v>
      </c>
      <c r="L38" s="1">
        <v>55455</v>
      </c>
    </row>
    <row r="39" spans="1:12">
      <c r="A39" s="9"/>
      <c r="B39" s="2">
        <v>5</v>
      </c>
      <c r="C39" s="1">
        <v>159452</v>
      </c>
      <c r="D39" s="1">
        <v>155279</v>
      </c>
      <c r="E39" s="1">
        <v>65254</v>
      </c>
      <c r="F39" s="1">
        <v>48075</v>
      </c>
      <c r="G39" s="1">
        <v>17179</v>
      </c>
      <c r="H39" s="1">
        <v>84873</v>
      </c>
      <c r="I39" s="1">
        <v>32706</v>
      </c>
      <c r="J39" s="1">
        <v>20092</v>
      </c>
      <c r="K39" s="1">
        <v>11054</v>
      </c>
      <c r="L39" s="1">
        <v>48965</v>
      </c>
    </row>
    <row r="40" spans="1:12">
      <c r="A40" s="9"/>
      <c r="B40" s="2">
        <v>6</v>
      </c>
      <c r="C40" s="1">
        <v>167989</v>
      </c>
      <c r="D40" s="1">
        <v>165134</v>
      </c>
      <c r="E40" s="1">
        <v>76752</v>
      </c>
      <c r="F40" s="1">
        <v>65160</v>
      </c>
      <c r="G40" s="1">
        <v>11592</v>
      </c>
      <c r="H40" s="1">
        <v>84493</v>
      </c>
      <c r="I40" s="1">
        <v>36226</v>
      </c>
      <c r="J40" s="1">
        <v>22634</v>
      </c>
      <c r="K40" s="1">
        <v>12110</v>
      </c>
      <c r="L40" s="1">
        <v>45936</v>
      </c>
    </row>
    <row r="41" spans="1:12">
      <c r="A41" s="9"/>
      <c r="B41" s="2">
        <v>7</v>
      </c>
      <c r="C41" s="1">
        <v>161532</v>
      </c>
      <c r="D41" s="1">
        <v>158440</v>
      </c>
      <c r="E41" s="1">
        <v>52683</v>
      </c>
      <c r="F41" s="1">
        <v>42106</v>
      </c>
      <c r="G41" s="1">
        <v>10577</v>
      </c>
      <c r="H41" s="1">
        <v>101397</v>
      </c>
      <c r="I41" s="1">
        <v>45917</v>
      </c>
      <c r="J41" s="1">
        <v>29712</v>
      </c>
      <c r="K41" s="1">
        <v>15007</v>
      </c>
      <c r="L41" s="1">
        <v>52483</v>
      </c>
    </row>
    <row r="42" spans="1:12">
      <c r="A42" s="9"/>
      <c r="B42" s="2">
        <v>8</v>
      </c>
      <c r="C42" s="1">
        <v>141779</v>
      </c>
      <c r="D42" s="1">
        <v>138330</v>
      </c>
      <c r="E42" s="1">
        <v>48763</v>
      </c>
      <c r="F42" s="1">
        <v>36464</v>
      </c>
      <c r="G42" s="1">
        <v>12299</v>
      </c>
      <c r="H42" s="1">
        <v>85583</v>
      </c>
      <c r="I42" s="1">
        <v>37247</v>
      </c>
      <c r="J42" s="1">
        <v>22996</v>
      </c>
      <c r="K42" s="1">
        <v>13163</v>
      </c>
      <c r="L42" s="1">
        <v>45516</v>
      </c>
    </row>
    <row r="43" spans="1:12">
      <c r="A43" s="9"/>
      <c r="B43" s="2">
        <v>9</v>
      </c>
      <c r="C43" s="1">
        <v>160523</v>
      </c>
      <c r="D43" s="1">
        <v>158138</v>
      </c>
      <c r="E43" s="1">
        <v>57255</v>
      </c>
      <c r="F43" s="1">
        <v>42022</v>
      </c>
      <c r="G43" s="1">
        <v>15233</v>
      </c>
      <c r="H43" s="1">
        <v>96448</v>
      </c>
      <c r="I43" s="1">
        <v>41598</v>
      </c>
      <c r="J43" s="1">
        <v>26606</v>
      </c>
      <c r="K43" s="1">
        <v>13743</v>
      </c>
      <c r="L43" s="1">
        <v>51228</v>
      </c>
    </row>
    <row r="44" spans="1:12">
      <c r="A44" s="9"/>
      <c r="B44" s="2"/>
    </row>
    <row r="45" spans="1:12">
      <c r="A45" s="9"/>
      <c r="B45" s="2"/>
      <c r="C45" s="1"/>
      <c r="D45" s="25" t="s">
        <v>31</v>
      </c>
      <c r="E45" s="25"/>
      <c r="F45" s="25"/>
      <c r="G45" s="25"/>
      <c r="H45" s="25"/>
      <c r="I45" s="25"/>
      <c r="J45" s="25"/>
      <c r="K45" s="25"/>
      <c r="L45" s="25"/>
    </row>
    <row r="46" spans="1:12" ht="45">
      <c r="A46" s="9"/>
      <c r="B46" s="7" t="s">
        <v>14</v>
      </c>
      <c r="C46" s="8"/>
      <c r="D46" s="8" t="s">
        <v>15</v>
      </c>
      <c r="E46" s="8" t="s">
        <v>23</v>
      </c>
      <c r="F46" s="8" t="s">
        <v>27</v>
      </c>
      <c r="G46" s="8" t="s">
        <v>28</v>
      </c>
      <c r="H46" s="8" t="s">
        <v>19</v>
      </c>
      <c r="I46" s="8" t="s">
        <v>24</v>
      </c>
      <c r="J46" s="8" t="s">
        <v>20</v>
      </c>
      <c r="K46" s="8" t="s">
        <v>21</v>
      </c>
      <c r="L46" s="8" t="s">
        <v>25</v>
      </c>
    </row>
    <row r="47" spans="1:12">
      <c r="A47" s="9" t="s">
        <v>29</v>
      </c>
      <c r="B47" s="2">
        <v>1</v>
      </c>
      <c r="C47" s="1"/>
      <c r="D47" s="1">
        <f t="shared" ref="D47:D54" si="0">(D5/C5)*100</f>
        <v>98.562472332228609</v>
      </c>
      <c r="E47" s="1">
        <f>(E5/(E5+I5+L5)*100)</f>
        <v>32.398346495872623</v>
      </c>
      <c r="F47" s="1">
        <f t="shared" ref="F47:F54" si="1">(F5/(F5+G5)*100)</f>
        <v>67.834288302124563</v>
      </c>
      <c r="G47" s="1">
        <f t="shared" ref="G47:G54" si="2">(G5/(G5+F5)*100)</f>
        <v>32.165711697875444</v>
      </c>
      <c r="H47" s="1">
        <f t="shared" ref="H47:H54" si="3">(H5/(H5+E5)*100)</f>
        <v>68.359177875659611</v>
      </c>
      <c r="I47" s="1">
        <f t="shared" ref="I47:I54" si="4">(I5/(I5+E5+L5)*100)</f>
        <v>28.473825897242882</v>
      </c>
      <c r="J47" s="1">
        <f t="shared" ref="J47:J54" si="5">(J5/(J5+K5)*100)</f>
        <v>62.289920829668041</v>
      </c>
      <c r="K47" s="1">
        <f t="shared" ref="K47:K54" si="6">(K5/(K5+J5)*100)</f>
        <v>37.710079170331959</v>
      </c>
      <c r="L47" s="1">
        <f t="shared" ref="L47:L54" si="7">(L5/(L5+I5+E5)*100)</f>
        <v>39.127827606884495</v>
      </c>
    </row>
    <row r="48" spans="1:12">
      <c r="A48" s="9"/>
      <c r="B48" s="2">
        <v>2</v>
      </c>
      <c r="C48" s="1"/>
      <c r="D48" s="1">
        <f t="shared" si="0"/>
        <v>97.352327308852608</v>
      </c>
      <c r="E48" s="1">
        <f t="shared" ref="E48:E85" si="8">(E6/(E6+I6+L6)*100)</f>
        <v>37.926125879140002</v>
      </c>
      <c r="F48" s="1">
        <f t="shared" si="1"/>
        <v>58.129448398576514</v>
      </c>
      <c r="G48" s="1">
        <f t="shared" si="2"/>
        <v>41.870551601423486</v>
      </c>
      <c r="H48" s="1">
        <f t="shared" si="3"/>
        <v>64.139223721073989</v>
      </c>
      <c r="I48" s="1">
        <f t="shared" si="4"/>
        <v>22.740069803979459</v>
      </c>
      <c r="J48" s="1">
        <f t="shared" si="5"/>
        <v>64.513795099363307</v>
      </c>
      <c r="K48" s="1">
        <f t="shared" si="6"/>
        <v>35.4862049006367</v>
      </c>
      <c r="L48" s="1">
        <f t="shared" si="7"/>
        <v>39.333804316880546</v>
      </c>
    </row>
    <row r="49" spans="1:12">
      <c r="A49" s="9"/>
      <c r="B49" s="2">
        <v>3</v>
      </c>
      <c r="C49" s="1"/>
      <c r="D49" s="1">
        <f t="shared" si="0"/>
        <v>97.470484510521743</v>
      </c>
      <c r="E49" s="1">
        <f t="shared" si="8"/>
        <v>45.075273540452045</v>
      </c>
      <c r="F49" s="1">
        <f t="shared" si="1"/>
        <v>69.515625346061</v>
      </c>
      <c r="G49" s="1">
        <f t="shared" si="2"/>
        <v>30.484374653939007</v>
      </c>
      <c r="H49" s="1">
        <f t="shared" si="3"/>
        <v>56.794955217025191</v>
      </c>
      <c r="I49" s="1">
        <f t="shared" si="4"/>
        <v>21.897212682693077</v>
      </c>
      <c r="J49" s="1">
        <f t="shared" si="5"/>
        <v>62.605299072897544</v>
      </c>
      <c r="K49" s="1">
        <f t="shared" si="6"/>
        <v>37.394700927102456</v>
      </c>
      <c r="L49" s="1">
        <f t="shared" si="7"/>
        <v>33.027513776854882</v>
      </c>
    </row>
    <row r="50" spans="1:12">
      <c r="A50" s="9"/>
      <c r="B50" s="2">
        <v>4</v>
      </c>
      <c r="C50" s="1"/>
      <c r="D50" s="1">
        <f t="shared" si="0"/>
        <v>98.37202029327959</v>
      </c>
      <c r="E50" s="1">
        <f t="shared" si="8"/>
        <v>41.197212338786436</v>
      </c>
      <c r="F50" s="1">
        <f t="shared" si="1"/>
        <v>75.262431581722041</v>
      </c>
      <c r="G50" s="1">
        <f t="shared" si="2"/>
        <v>24.737568418277952</v>
      </c>
      <c r="H50" s="1">
        <f t="shared" si="3"/>
        <v>60.509331831096304</v>
      </c>
      <c r="I50" s="1">
        <f t="shared" si="4"/>
        <v>25.977501964266324</v>
      </c>
      <c r="J50" s="1">
        <f t="shared" si="5"/>
        <v>65.311059614454152</v>
      </c>
      <c r="K50" s="1">
        <f t="shared" si="6"/>
        <v>34.688940385545855</v>
      </c>
      <c r="L50" s="1">
        <f t="shared" si="7"/>
        <v>32.82528569694724</v>
      </c>
    </row>
    <row r="51" spans="1:12">
      <c r="A51" s="9"/>
      <c r="B51" s="2">
        <v>5</v>
      </c>
      <c r="C51" s="1"/>
      <c r="D51" s="1">
        <f t="shared" si="0"/>
        <v>97.893060022241599</v>
      </c>
      <c r="E51" s="1">
        <f t="shared" si="8"/>
        <v>36.980804236306469</v>
      </c>
      <c r="F51" s="1">
        <f t="shared" si="1"/>
        <v>59.400380355744488</v>
      </c>
      <c r="G51" s="1">
        <f t="shared" si="2"/>
        <v>40.599619644255505</v>
      </c>
      <c r="H51" s="1">
        <f t="shared" si="3"/>
        <v>63.859172468443994</v>
      </c>
      <c r="I51" s="1">
        <f t="shared" si="4"/>
        <v>31.115340062882673</v>
      </c>
      <c r="J51" s="1">
        <f t="shared" si="5"/>
        <v>66.970058550933771</v>
      </c>
      <c r="K51" s="1">
        <f t="shared" si="6"/>
        <v>33.029941449066236</v>
      </c>
      <c r="L51" s="1">
        <f t="shared" si="7"/>
        <v>31.903855700810858</v>
      </c>
    </row>
    <row r="52" spans="1:12">
      <c r="A52" s="9"/>
      <c r="B52" s="2">
        <v>6</v>
      </c>
      <c r="C52" s="1"/>
      <c r="D52" s="1">
        <f t="shared" si="0"/>
        <v>97.503197498301802</v>
      </c>
      <c r="E52" s="1">
        <f t="shared" si="8"/>
        <v>38.066902000336192</v>
      </c>
      <c r="F52" s="1">
        <f t="shared" si="1"/>
        <v>62.158438576349027</v>
      </c>
      <c r="G52" s="1">
        <f t="shared" si="2"/>
        <v>37.84156142365098</v>
      </c>
      <c r="H52" s="1">
        <f t="shared" si="3"/>
        <v>62.999392200560742</v>
      </c>
      <c r="I52" s="1">
        <f t="shared" si="4"/>
        <v>26.126743990586654</v>
      </c>
      <c r="J52" s="1">
        <f t="shared" si="5"/>
        <v>62.28326410290768</v>
      </c>
      <c r="K52" s="1">
        <f t="shared" si="6"/>
        <v>37.71673589709232</v>
      </c>
      <c r="L52" s="1">
        <f t="shared" si="7"/>
        <v>35.806354009077154</v>
      </c>
    </row>
    <row r="53" spans="1:12">
      <c r="A53" s="9"/>
      <c r="B53" s="2">
        <v>7</v>
      </c>
      <c r="C53" s="1"/>
      <c r="D53" s="1">
        <f t="shared" si="0"/>
        <v>97.740198565662226</v>
      </c>
      <c r="E53" s="1">
        <f t="shared" si="8"/>
        <v>33.508306914055055</v>
      </c>
      <c r="F53" s="1">
        <f t="shared" si="1"/>
        <v>73.511012304828867</v>
      </c>
      <c r="G53" s="1">
        <f t="shared" si="2"/>
        <v>26.488987695171129</v>
      </c>
      <c r="H53" s="1">
        <f t="shared" si="3"/>
        <v>68.567226515206912</v>
      </c>
      <c r="I53" s="1">
        <f t="shared" si="4"/>
        <v>27.830327599050637</v>
      </c>
      <c r="J53" s="1">
        <f t="shared" si="5"/>
        <v>67.525436994521257</v>
      </c>
      <c r="K53" s="1">
        <f t="shared" si="6"/>
        <v>32.474563005478736</v>
      </c>
      <c r="L53" s="1">
        <f t="shared" si="7"/>
        <v>38.661365486894304</v>
      </c>
    </row>
    <row r="54" spans="1:12">
      <c r="A54" s="9"/>
      <c r="B54" s="2">
        <v>8</v>
      </c>
      <c r="C54" s="1"/>
      <c r="D54" s="1">
        <f t="shared" si="0"/>
        <v>97.586790332341209</v>
      </c>
      <c r="E54" s="1">
        <f t="shared" si="8"/>
        <v>36.865170380078638</v>
      </c>
      <c r="F54" s="1">
        <f t="shared" si="1"/>
        <v>71.31985334962782</v>
      </c>
      <c r="G54" s="1">
        <f t="shared" si="2"/>
        <v>28.68014665037218</v>
      </c>
      <c r="H54" s="1">
        <f t="shared" si="3"/>
        <v>64.520854821014467</v>
      </c>
      <c r="I54" s="1">
        <f t="shared" si="4"/>
        <v>26.359764089121889</v>
      </c>
      <c r="J54" s="1">
        <f t="shared" si="5"/>
        <v>63.696325571459091</v>
      </c>
      <c r="K54" s="1">
        <f t="shared" si="6"/>
        <v>36.303674428540909</v>
      </c>
      <c r="L54" s="1">
        <f t="shared" si="7"/>
        <v>36.77506553079948</v>
      </c>
    </row>
    <row r="55" spans="1:12">
      <c r="A55" s="9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9" t="s">
        <v>41</v>
      </c>
      <c r="B56" s="2">
        <v>1</v>
      </c>
      <c r="C56" s="1"/>
      <c r="D56" s="1">
        <f t="shared" ref="D56:D64" si="9">(D14/C14)*100</f>
        <v>98.357747943362185</v>
      </c>
      <c r="E56" s="1">
        <f t="shared" si="8"/>
        <v>26.723039119065451</v>
      </c>
      <c r="F56" s="1">
        <f t="shared" ref="F56:F64" si="10">(F14/(F14+G14)*100)</f>
        <v>69.812897991296438</v>
      </c>
      <c r="G56" s="1">
        <f t="shared" ref="G56:G64" si="11">(G14/(G14+F14)*100)</f>
        <v>30.187102008703565</v>
      </c>
      <c r="H56" s="1">
        <f t="shared" ref="H56:H64" si="12">(H14/(H14+E14)*100)</f>
        <v>73.931741708059604</v>
      </c>
      <c r="I56" s="1">
        <f t="shared" ref="I56:I64" si="13">(I14/(I14+E14+L14)*100)</f>
        <v>29.473331493672884</v>
      </c>
      <c r="J56" s="1">
        <f t="shared" ref="J56:J64" si="14">(J14/(J14+K14)*100)</f>
        <v>65.06424203559078</v>
      </c>
      <c r="K56" s="1">
        <f t="shared" ref="K56:K64" si="15">(K14/(K14+J14)*100)</f>
        <v>34.935757964409227</v>
      </c>
      <c r="L56" s="1">
        <f t="shared" ref="L56:L64" si="16">(L14/(L14+I14+E14)*100)</f>
        <v>43.803629387261665</v>
      </c>
    </row>
    <row r="57" spans="1:12">
      <c r="A57" s="9"/>
      <c r="B57" s="2">
        <v>2</v>
      </c>
      <c r="C57" s="1"/>
      <c r="D57" s="1">
        <f t="shared" si="9"/>
        <v>98.477486498465169</v>
      </c>
      <c r="E57" s="1">
        <f t="shared" si="8"/>
        <v>49.288576623651736</v>
      </c>
      <c r="F57" s="1">
        <f t="shared" si="10"/>
        <v>77.847817911570345</v>
      </c>
      <c r="G57" s="1">
        <f t="shared" si="11"/>
        <v>22.152182088429647</v>
      </c>
      <c r="H57" s="1">
        <f t="shared" si="12"/>
        <v>51.963904755350633</v>
      </c>
      <c r="I57" s="1">
        <f t="shared" si="13"/>
        <v>19.252564125196393</v>
      </c>
      <c r="J57" s="1">
        <f t="shared" si="14"/>
        <v>64.313669339442541</v>
      </c>
      <c r="K57" s="1">
        <f t="shared" si="15"/>
        <v>35.686330660557466</v>
      </c>
      <c r="L57" s="1">
        <f t="shared" si="16"/>
        <v>31.458859251151871</v>
      </c>
    </row>
    <row r="58" spans="1:12">
      <c r="A58" s="9"/>
      <c r="B58" s="2">
        <v>3</v>
      </c>
      <c r="C58" s="1"/>
      <c r="D58" s="1">
        <f t="shared" si="9"/>
        <v>97.623941461810404</v>
      </c>
      <c r="E58" s="1">
        <f t="shared" si="8"/>
        <v>49.551493557816556</v>
      </c>
      <c r="F58" s="1">
        <f t="shared" si="10"/>
        <v>82.334101324151192</v>
      </c>
      <c r="G58" s="1">
        <f t="shared" si="11"/>
        <v>17.665898675848798</v>
      </c>
      <c r="H58" s="1">
        <f t="shared" si="12"/>
        <v>51.256625591598223</v>
      </c>
      <c r="I58" s="1">
        <f t="shared" si="13"/>
        <v>18.734396366784178</v>
      </c>
      <c r="J58" s="1">
        <f t="shared" si="14"/>
        <v>63.788886209391258</v>
      </c>
      <c r="K58" s="1">
        <f t="shared" si="15"/>
        <v>36.211113790608742</v>
      </c>
      <c r="L58" s="1">
        <f t="shared" si="16"/>
        <v>31.714110075399265</v>
      </c>
    </row>
    <row r="59" spans="1:12">
      <c r="A59" s="9"/>
      <c r="B59" s="2">
        <v>4</v>
      </c>
      <c r="C59" s="1"/>
      <c r="D59" s="1">
        <f t="shared" si="9"/>
        <v>94.648541841999347</v>
      </c>
      <c r="E59" s="1">
        <f t="shared" si="8"/>
        <v>27.968305317253943</v>
      </c>
      <c r="F59" s="1">
        <f t="shared" si="10"/>
        <v>63.634699853587115</v>
      </c>
      <c r="G59" s="1">
        <f t="shared" si="11"/>
        <v>36.365300146412885</v>
      </c>
      <c r="H59" s="1">
        <f t="shared" si="12"/>
        <v>72.659494620965731</v>
      </c>
      <c r="I59" s="1">
        <f t="shared" si="13"/>
        <v>24.473290882660059</v>
      </c>
      <c r="J59" s="1">
        <f t="shared" si="14"/>
        <v>61.582549187339609</v>
      </c>
      <c r="K59" s="1">
        <f t="shared" si="15"/>
        <v>38.417450812660391</v>
      </c>
      <c r="L59" s="1">
        <f t="shared" si="16"/>
        <v>47.558403800085991</v>
      </c>
    </row>
    <row r="60" spans="1:12">
      <c r="A60" s="9"/>
      <c r="B60" s="2">
        <v>5</v>
      </c>
      <c r="C60" s="1"/>
      <c r="D60" s="1">
        <f t="shared" si="9"/>
        <v>97.789288159663229</v>
      </c>
      <c r="E60" s="1">
        <f t="shared" si="8"/>
        <v>35.88039411837255</v>
      </c>
      <c r="F60" s="1">
        <f t="shared" si="10"/>
        <v>65.382118168277131</v>
      </c>
      <c r="G60" s="1">
        <f t="shared" si="11"/>
        <v>34.617881831722876</v>
      </c>
      <c r="H60" s="1">
        <f t="shared" si="12"/>
        <v>64.948660624640226</v>
      </c>
      <c r="I60" s="1">
        <f t="shared" si="13"/>
        <v>25.540953503350554</v>
      </c>
      <c r="J60" s="1">
        <f t="shared" si="14"/>
        <v>64.186970558207562</v>
      </c>
      <c r="K60" s="1">
        <f t="shared" si="15"/>
        <v>35.813029441792445</v>
      </c>
      <c r="L60" s="1">
        <f t="shared" si="16"/>
        <v>38.578652378276892</v>
      </c>
    </row>
    <row r="61" spans="1:12">
      <c r="A61" s="9"/>
      <c r="B61" s="2">
        <v>6</v>
      </c>
      <c r="C61" s="1"/>
      <c r="D61" s="1">
        <f t="shared" si="9"/>
        <v>97.725400007379065</v>
      </c>
      <c r="E61" s="1">
        <f t="shared" si="8"/>
        <v>47.531373397522586</v>
      </c>
      <c r="F61" s="1">
        <f t="shared" si="10"/>
        <v>74.156791897236005</v>
      </c>
      <c r="G61" s="1">
        <f t="shared" si="11"/>
        <v>25.843208102763988</v>
      </c>
      <c r="H61" s="1">
        <f t="shared" si="12"/>
        <v>53.898467370133062</v>
      </c>
      <c r="I61" s="1">
        <f t="shared" si="13"/>
        <v>19.676664683290962</v>
      </c>
      <c r="J61" s="1">
        <f t="shared" si="14"/>
        <v>65.551779645859426</v>
      </c>
      <c r="K61" s="1">
        <f t="shared" si="15"/>
        <v>34.448220354140588</v>
      </c>
      <c r="L61" s="1">
        <f t="shared" si="16"/>
        <v>32.791961919186456</v>
      </c>
    </row>
    <row r="62" spans="1:12">
      <c r="A62" s="9"/>
      <c r="B62" s="2">
        <v>7</v>
      </c>
      <c r="C62" s="1"/>
      <c r="D62" s="1">
        <f t="shared" si="9"/>
        <v>97.037893946973483</v>
      </c>
      <c r="E62" s="1">
        <f t="shared" si="8"/>
        <v>34.123308943885618</v>
      </c>
      <c r="F62" s="1">
        <f t="shared" si="10"/>
        <v>68.351031118035337</v>
      </c>
      <c r="G62" s="1">
        <f t="shared" si="11"/>
        <v>31.648968881964656</v>
      </c>
      <c r="H62" s="1">
        <f t="shared" si="12"/>
        <v>67.166971785483526</v>
      </c>
      <c r="I62" s="1">
        <f t="shared" si="13"/>
        <v>28.022216315281412</v>
      </c>
      <c r="J62" s="1">
        <f t="shared" si="14"/>
        <v>63.726884779516354</v>
      </c>
      <c r="K62" s="1">
        <f t="shared" si="15"/>
        <v>36.273115220483646</v>
      </c>
      <c r="L62" s="1">
        <f t="shared" si="16"/>
        <v>37.85447474083297</v>
      </c>
    </row>
    <row r="63" spans="1:12">
      <c r="A63" s="9"/>
      <c r="B63" s="2">
        <v>8</v>
      </c>
      <c r="C63" s="1"/>
      <c r="D63" s="1">
        <f t="shared" si="9"/>
        <v>96.4073473797947</v>
      </c>
      <c r="E63" s="1">
        <f t="shared" si="8"/>
        <v>47.123566805860492</v>
      </c>
      <c r="F63" s="1">
        <f t="shared" si="10"/>
        <v>70.79387313864612</v>
      </c>
      <c r="G63" s="1">
        <f t="shared" si="11"/>
        <v>29.206126861353876</v>
      </c>
      <c r="H63" s="1">
        <f t="shared" si="12"/>
        <v>54.251443617087972</v>
      </c>
      <c r="I63" s="1">
        <f t="shared" si="13"/>
        <v>19.700231033047771</v>
      </c>
      <c r="J63" s="1">
        <f t="shared" si="14"/>
        <v>63.748630990596325</v>
      </c>
      <c r="K63" s="1">
        <f t="shared" si="15"/>
        <v>36.251369009403675</v>
      </c>
      <c r="L63" s="1">
        <f t="shared" si="16"/>
        <v>33.176202161091737</v>
      </c>
    </row>
    <row r="64" spans="1:12">
      <c r="A64" s="9"/>
      <c r="B64" s="2">
        <v>9</v>
      </c>
      <c r="C64" s="1"/>
      <c r="D64" s="1">
        <f t="shared" si="9"/>
        <v>98.471339109341883</v>
      </c>
      <c r="E64" s="1">
        <f t="shared" si="8"/>
        <v>54.791920835027788</v>
      </c>
      <c r="F64" s="1">
        <f t="shared" si="10"/>
        <v>83.758629627011615</v>
      </c>
      <c r="G64" s="1">
        <f t="shared" si="11"/>
        <v>16.241370372988385</v>
      </c>
      <c r="H64" s="1">
        <f t="shared" si="12"/>
        <v>46.412878787878789</v>
      </c>
      <c r="I64" s="1">
        <f t="shared" si="13"/>
        <v>19.551759974696129</v>
      </c>
      <c r="J64" s="1">
        <f t="shared" si="14"/>
        <v>61.843273894923826</v>
      </c>
      <c r="K64" s="1">
        <f t="shared" si="15"/>
        <v>38.156726105076174</v>
      </c>
      <c r="L64" s="1">
        <f t="shared" si="16"/>
        <v>25.656319190276083</v>
      </c>
    </row>
    <row r="65" spans="1:12">
      <c r="A65" s="9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>
      <c r="A66" s="9" t="s">
        <v>39</v>
      </c>
      <c r="B66" s="2">
        <v>1</v>
      </c>
      <c r="C66" s="1"/>
      <c r="D66" s="1">
        <f t="shared" ref="D66:D75" si="17">(D24/C24)*100</f>
        <v>98.61605651732765</v>
      </c>
      <c r="E66" s="1">
        <f t="shared" si="8"/>
        <v>41.072198883734515</v>
      </c>
      <c r="F66" s="1">
        <f t="shared" ref="F66:F75" si="18">(F24/(F24+G24)*100)</f>
        <v>82.285741985522236</v>
      </c>
      <c r="G66" s="1">
        <f t="shared" ref="G66:G75" si="19">(G24/(G24+F24)*100)</f>
        <v>17.714258014477764</v>
      </c>
      <c r="H66" s="1">
        <f t="shared" ref="H66:H75" si="20">(H24/(H24+E24)*100)</f>
        <v>59.534193371213362</v>
      </c>
      <c r="I66" s="1">
        <f t="shared" ref="I66:I75" si="21">(I24/(I24+E24+L24)*100)</f>
        <v>25.959477306362448</v>
      </c>
      <c r="J66" s="1">
        <f t="shared" ref="J66:J75" si="22">(J24/(J24+K24)*100)</f>
        <v>63.643058149015076</v>
      </c>
      <c r="K66" s="1">
        <f t="shared" ref="K66:K75" si="23">(K24/(K24+J24)*100)</f>
        <v>36.356941850984931</v>
      </c>
      <c r="L66" s="1">
        <f t="shared" ref="L66:L75" si="24">(L24/(L24+I24+E24)*100)</f>
        <v>32.96832380990304</v>
      </c>
    </row>
    <row r="67" spans="1:12">
      <c r="A67" s="9"/>
      <c r="B67" s="2">
        <v>2</v>
      </c>
      <c r="C67" s="1"/>
      <c r="D67" s="1">
        <f t="shared" si="17"/>
        <v>98.189113451086953</v>
      </c>
      <c r="E67" s="1">
        <f t="shared" si="8"/>
        <v>45.5666104942404</v>
      </c>
      <c r="F67" s="1">
        <f t="shared" si="18"/>
        <v>73.722073053346165</v>
      </c>
      <c r="G67" s="1">
        <f t="shared" si="19"/>
        <v>26.277926946653835</v>
      </c>
      <c r="H67" s="1">
        <f t="shared" si="20"/>
        <v>55.714846598238822</v>
      </c>
      <c r="I67" s="1">
        <f t="shared" si="21"/>
        <v>20.631824372677116</v>
      </c>
      <c r="J67" s="1">
        <f t="shared" si="22"/>
        <v>64.498281987071223</v>
      </c>
      <c r="K67" s="1">
        <f t="shared" si="23"/>
        <v>35.501718012928777</v>
      </c>
      <c r="L67" s="1">
        <f t="shared" si="24"/>
        <v>33.801565133082477</v>
      </c>
    </row>
    <row r="68" spans="1:12">
      <c r="A68" s="9"/>
      <c r="B68" s="2">
        <v>3</v>
      </c>
      <c r="C68" s="1"/>
      <c r="D68" s="1">
        <f t="shared" si="17"/>
        <v>98.493457560186215</v>
      </c>
      <c r="E68" s="1">
        <f t="shared" si="8"/>
        <v>42.230981675309188</v>
      </c>
      <c r="F68" s="1">
        <f t="shared" si="18"/>
        <v>86.299859539955591</v>
      </c>
      <c r="G68" s="1">
        <f t="shared" si="19"/>
        <v>13.700140460044402</v>
      </c>
      <c r="H68" s="1">
        <f t="shared" si="20"/>
        <v>58.456364469151758</v>
      </c>
      <c r="I68" s="1">
        <f t="shared" si="21"/>
        <v>23.566330533284859</v>
      </c>
      <c r="J68" s="1">
        <f t="shared" si="22"/>
        <v>61.580298721736007</v>
      </c>
      <c r="K68" s="1">
        <f t="shared" si="23"/>
        <v>38.419701278263993</v>
      </c>
      <c r="L68" s="1">
        <f t="shared" si="24"/>
        <v>34.202687791405957</v>
      </c>
    </row>
    <row r="69" spans="1:12">
      <c r="A69" s="9"/>
      <c r="B69" s="2">
        <v>4</v>
      </c>
      <c r="C69" s="1"/>
      <c r="D69" s="1">
        <f t="shared" si="17"/>
        <v>97.620769453283202</v>
      </c>
      <c r="E69" s="1">
        <f t="shared" si="8"/>
        <v>54.603244905004132</v>
      </c>
      <c r="F69" s="1">
        <f t="shared" si="18"/>
        <v>89.944413960922773</v>
      </c>
      <c r="G69" s="1">
        <f t="shared" si="19"/>
        <v>10.055586039077225</v>
      </c>
      <c r="H69" s="1">
        <f t="shared" si="20"/>
        <v>46.653515749284125</v>
      </c>
      <c r="I69" s="1">
        <f t="shared" si="21"/>
        <v>19.018061263702265</v>
      </c>
      <c r="J69" s="1">
        <f t="shared" si="22"/>
        <v>64.140788215714736</v>
      </c>
      <c r="K69" s="1">
        <f t="shared" si="23"/>
        <v>35.859211784285264</v>
      </c>
      <c r="L69" s="1">
        <f t="shared" si="24"/>
        <v>26.378693831293599</v>
      </c>
    </row>
    <row r="70" spans="1:12">
      <c r="A70" s="9"/>
      <c r="B70" s="2">
        <v>5</v>
      </c>
      <c r="C70" s="1"/>
      <c r="D70" s="1">
        <f t="shared" si="17"/>
        <v>95.600583753180942</v>
      </c>
      <c r="E70" s="1">
        <f t="shared" si="8"/>
        <v>61.285085416582533</v>
      </c>
      <c r="F70" s="1">
        <f t="shared" si="18"/>
        <v>85.63407754962175</v>
      </c>
      <c r="G70" s="1">
        <f t="shared" si="19"/>
        <v>14.365922450378257</v>
      </c>
      <c r="H70" s="1">
        <f t="shared" si="20"/>
        <v>40.064143073811934</v>
      </c>
      <c r="I70" s="1">
        <f t="shared" si="21"/>
        <v>15.135899196316787</v>
      </c>
      <c r="J70" s="1">
        <f t="shared" si="22"/>
        <v>66.471557651872487</v>
      </c>
      <c r="K70" s="1">
        <f t="shared" si="23"/>
        <v>33.528442348127527</v>
      </c>
      <c r="L70" s="1">
        <f t="shared" si="24"/>
        <v>23.579015387100682</v>
      </c>
    </row>
    <row r="71" spans="1:12">
      <c r="A71" s="9"/>
      <c r="B71" s="2">
        <v>6</v>
      </c>
      <c r="C71" s="1"/>
      <c r="D71" s="1">
        <f t="shared" si="17"/>
        <v>96.983519628815046</v>
      </c>
      <c r="E71" s="1">
        <f t="shared" si="8"/>
        <v>64.608824987605345</v>
      </c>
      <c r="F71" s="1">
        <f t="shared" si="18"/>
        <v>85.995068397843184</v>
      </c>
      <c r="G71" s="1">
        <f t="shared" si="19"/>
        <v>14.004931602156809</v>
      </c>
      <c r="H71" s="1">
        <f t="shared" si="20"/>
        <v>37.071757396259216</v>
      </c>
      <c r="I71" s="1">
        <f t="shared" si="21"/>
        <v>13.84961163444059</v>
      </c>
      <c r="J71" s="1">
        <f t="shared" si="22"/>
        <v>64.673101801174255</v>
      </c>
      <c r="K71" s="1">
        <f t="shared" si="23"/>
        <v>35.326898198825752</v>
      </c>
      <c r="L71" s="1">
        <f t="shared" si="24"/>
        <v>21.541563377954056</v>
      </c>
    </row>
    <row r="72" spans="1:12">
      <c r="A72" s="9"/>
      <c r="B72" s="2">
        <v>7</v>
      </c>
      <c r="C72" s="1"/>
      <c r="D72" s="1">
        <f t="shared" si="17"/>
        <v>97.381812039441741</v>
      </c>
      <c r="E72" s="1">
        <f t="shared" si="8"/>
        <v>32.984318055011457</v>
      </c>
      <c r="F72" s="1">
        <f t="shared" si="18"/>
        <v>72.920640633435312</v>
      </c>
      <c r="G72" s="1">
        <f t="shared" si="19"/>
        <v>27.079359366564692</v>
      </c>
      <c r="H72" s="1">
        <f t="shared" si="20"/>
        <v>68.492016692370498</v>
      </c>
      <c r="I72" s="1">
        <f t="shared" si="21"/>
        <v>30.531714092382206</v>
      </c>
      <c r="J72" s="1">
        <f t="shared" si="22"/>
        <v>68.028933092224236</v>
      </c>
      <c r="K72" s="1">
        <f t="shared" si="23"/>
        <v>31.971066907775768</v>
      </c>
      <c r="L72" s="1">
        <f t="shared" si="24"/>
        <v>36.483967852606334</v>
      </c>
    </row>
    <row r="73" spans="1:12">
      <c r="A73" s="9"/>
      <c r="B73" s="2">
        <v>8</v>
      </c>
      <c r="C73" s="1"/>
      <c r="D73" s="1">
        <f t="shared" si="17"/>
        <v>97.668917886501845</v>
      </c>
      <c r="E73" s="1">
        <f t="shared" si="8"/>
        <v>36.727749216133283</v>
      </c>
      <c r="F73" s="1">
        <f t="shared" si="18"/>
        <v>75.79955221435462</v>
      </c>
      <c r="G73" s="1">
        <f t="shared" si="19"/>
        <v>24.200447785645377</v>
      </c>
      <c r="H73" s="1">
        <f t="shared" si="20"/>
        <v>64.40405611170506</v>
      </c>
      <c r="I73" s="1">
        <f t="shared" si="21"/>
        <v>26.825289646273877</v>
      </c>
      <c r="J73" s="1">
        <f t="shared" si="22"/>
        <v>66.148140517152569</v>
      </c>
      <c r="K73" s="1">
        <f t="shared" si="23"/>
        <v>33.851859482847431</v>
      </c>
      <c r="L73" s="1">
        <f t="shared" si="24"/>
        <v>36.446961137592844</v>
      </c>
    </row>
    <row r="74" spans="1:12">
      <c r="A74" s="9"/>
      <c r="B74" s="2">
        <v>9</v>
      </c>
      <c r="C74" s="1"/>
      <c r="D74" s="1">
        <f t="shared" si="17"/>
        <v>98.935458665416476</v>
      </c>
      <c r="E74" s="1">
        <f t="shared" si="8"/>
        <v>41.000501253132832</v>
      </c>
      <c r="F74" s="1">
        <f t="shared" si="18"/>
        <v>84.569742611700647</v>
      </c>
      <c r="G74" s="1">
        <f t="shared" si="19"/>
        <v>15.430257388299346</v>
      </c>
      <c r="H74" s="1">
        <f t="shared" si="20"/>
        <v>59.99960877899926</v>
      </c>
      <c r="I74" s="1">
        <f t="shared" si="21"/>
        <v>25.083375104427734</v>
      </c>
      <c r="J74" s="1">
        <f t="shared" si="22"/>
        <v>64.24613348771814</v>
      </c>
      <c r="K74" s="1">
        <f t="shared" si="23"/>
        <v>35.75386651228186</v>
      </c>
      <c r="L74" s="1">
        <f t="shared" si="24"/>
        <v>33.91612364243943</v>
      </c>
    </row>
    <row r="75" spans="1:12">
      <c r="A75" s="9"/>
      <c r="B75" s="2">
        <v>10</v>
      </c>
      <c r="C75" s="1"/>
      <c r="D75" s="1">
        <f t="shared" si="17"/>
        <v>98.605986059860598</v>
      </c>
      <c r="E75" s="1">
        <f t="shared" si="8"/>
        <v>26.794762521559967</v>
      </c>
      <c r="F75" s="1">
        <f t="shared" si="18"/>
        <v>82.429555416405762</v>
      </c>
      <c r="G75" s="1">
        <f t="shared" si="19"/>
        <v>17.570444583594238</v>
      </c>
      <c r="H75" s="1">
        <f t="shared" si="20"/>
        <v>74.061706177764208</v>
      </c>
      <c r="I75" s="1">
        <f t="shared" si="21"/>
        <v>31.04434138909955</v>
      </c>
      <c r="J75" s="1">
        <f t="shared" si="22"/>
        <v>60.457926337485432</v>
      </c>
      <c r="K75" s="1">
        <f t="shared" si="23"/>
        <v>39.542073662514561</v>
      </c>
      <c r="L75" s="1">
        <f t="shared" si="24"/>
        <v>42.160896089340483</v>
      </c>
    </row>
    <row r="76" spans="1:12">
      <c r="A76" s="9"/>
      <c r="B76" s="2"/>
      <c r="C76" s="1"/>
      <c r="E76" s="1"/>
    </row>
    <row r="77" spans="1:12">
      <c r="A77" s="9" t="s">
        <v>12</v>
      </c>
      <c r="B77" s="2">
        <v>1</v>
      </c>
      <c r="C77" s="1"/>
      <c r="D77" s="1">
        <f t="shared" ref="D77:D85" si="25">(D35/C35)*100</f>
        <v>97.036266470852212</v>
      </c>
      <c r="E77" s="1">
        <f t="shared" si="8"/>
        <v>39.15301697069102</v>
      </c>
      <c r="F77" s="1">
        <f t="shared" ref="F77:F85" si="26">(F35/(F35+G35)*100)</f>
        <v>78.189983771747734</v>
      </c>
      <c r="G77" s="1">
        <f t="shared" ref="G77:G85" si="27">(G35/(G35+F35)*100)</f>
        <v>21.810016228252255</v>
      </c>
      <c r="H77" s="1">
        <f t="shared" ref="H77:H85" si="28">(H35/(H35+E35)*100)</f>
        <v>61.725300995977094</v>
      </c>
      <c r="I77" s="1">
        <f t="shared" ref="I77:I85" si="29">(I35/(I35+E35+L35)*100)</f>
        <v>26.148310688506182</v>
      </c>
      <c r="J77" s="1">
        <f t="shared" ref="J77:J85" si="30">(J35/(J35+K35)*100)</f>
        <v>66.35516756503398</v>
      </c>
      <c r="K77" s="1">
        <f t="shared" ref="K77:K85" si="31">(K35/(K35+J35)*100)</f>
        <v>33.64483243496602</v>
      </c>
      <c r="L77" s="1">
        <f t="shared" ref="L77:L85" si="32">(L35/(L35+I35+E35)*100)</f>
        <v>34.698672340802801</v>
      </c>
    </row>
    <row r="78" spans="1:12">
      <c r="A78" s="9"/>
      <c r="B78" s="2">
        <v>2</v>
      </c>
      <c r="C78" s="1"/>
      <c r="D78" s="1">
        <f t="shared" si="25"/>
        <v>97.961167926485842</v>
      </c>
      <c r="E78" s="1">
        <f t="shared" si="8"/>
        <v>48.158728147960481</v>
      </c>
      <c r="F78" s="1">
        <f t="shared" si="26"/>
        <v>75.359383425617821</v>
      </c>
      <c r="G78" s="1">
        <f t="shared" si="27"/>
        <v>24.640616574382175</v>
      </c>
      <c r="H78" s="1">
        <f t="shared" si="28"/>
        <v>52.626824010268038</v>
      </c>
      <c r="I78" s="1">
        <f t="shared" si="29"/>
        <v>23.164428680010136</v>
      </c>
      <c r="J78" s="1">
        <f t="shared" si="30"/>
        <v>65.419317524580677</v>
      </c>
      <c r="K78" s="1">
        <f t="shared" si="31"/>
        <v>34.580682475419316</v>
      </c>
      <c r="L78" s="1">
        <f t="shared" si="32"/>
        <v>28.676843172029386</v>
      </c>
    </row>
    <row r="79" spans="1:12">
      <c r="A79" s="9"/>
      <c r="B79" s="2">
        <v>3</v>
      </c>
      <c r="C79" s="1"/>
      <c r="D79" s="1">
        <f t="shared" si="25"/>
        <v>96.269527418405588</v>
      </c>
      <c r="E79" s="1">
        <f t="shared" si="8"/>
        <v>46.959534078095395</v>
      </c>
      <c r="F79" s="1">
        <f t="shared" si="26"/>
        <v>74.032082384394499</v>
      </c>
      <c r="G79" s="1">
        <f t="shared" si="27"/>
        <v>25.967917615605508</v>
      </c>
      <c r="H79" s="1">
        <f t="shared" si="28"/>
        <v>54.479277005251184</v>
      </c>
      <c r="I79" s="1">
        <f t="shared" si="29"/>
        <v>25.80705160247841</v>
      </c>
      <c r="J79" s="1">
        <f t="shared" si="30"/>
        <v>65.456402637199375</v>
      </c>
      <c r="K79" s="1">
        <f t="shared" si="31"/>
        <v>34.543597362800632</v>
      </c>
      <c r="L79" s="1">
        <f t="shared" si="32"/>
        <v>27.233414319426203</v>
      </c>
    </row>
    <row r="80" spans="1:12">
      <c r="A80" s="9"/>
      <c r="B80" s="2">
        <v>4</v>
      </c>
      <c r="C80" s="1"/>
      <c r="D80" s="1">
        <f t="shared" si="25"/>
        <v>97.86325301204819</v>
      </c>
      <c r="E80" s="1">
        <f t="shared" si="8"/>
        <v>37.442709244961328</v>
      </c>
      <c r="F80" s="1">
        <f t="shared" si="26"/>
        <v>72.261851172131998</v>
      </c>
      <c r="G80" s="1">
        <f t="shared" si="27"/>
        <v>27.738148827868002</v>
      </c>
      <c r="H80" s="1">
        <f t="shared" si="28"/>
        <v>63.252191838344764</v>
      </c>
      <c r="I80" s="1">
        <f t="shared" si="29"/>
        <v>26.607544552273154</v>
      </c>
      <c r="J80" s="1">
        <f t="shared" si="30"/>
        <v>68.63121714516781</v>
      </c>
      <c r="K80" s="1">
        <f t="shared" si="31"/>
        <v>31.36878285483219</v>
      </c>
      <c r="L80" s="1">
        <f t="shared" si="32"/>
        <v>35.949746202765517</v>
      </c>
    </row>
    <row r="81" spans="1:12">
      <c r="A81" s="9"/>
      <c r="B81" s="2">
        <v>5</v>
      </c>
      <c r="C81" s="1"/>
      <c r="D81" s="1">
        <f t="shared" si="25"/>
        <v>97.382911471790877</v>
      </c>
      <c r="E81" s="1">
        <f t="shared" si="8"/>
        <v>44.413135953717884</v>
      </c>
      <c r="F81" s="1">
        <f t="shared" si="26"/>
        <v>73.673644527538542</v>
      </c>
      <c r="G81" s="1">
        <f t="shared" si="27"/>
        <v>26.326355472461461</v>
      </c>
      <c r="H81" s="1">
        <f t="shared" si="28"/>
        <v>56.534134432846862</v>
      </c>
      <c r="I81" s="1">
        <f t="shared" si="29"/>
        <v>22.260336906584993</v>
      </c>
      <c r="J81" s="1">
        <f t="shared" si="30"/>
        <v>64.509086239003395</v>
      </c>
      <c r="K81" s="1">
        <f t="shared" si="31"/>
        <v>35.490913760996598</v>
      </c>
      <c r="L81" s="1">
        <f t="shared" si="32"/>
        <v>33.326527139697127</v>
      </c>
    </row>
    <row r="82" spans="1:12">
      <c r="A82" s="9"/>
      <c r="B82" s="2">
        <v>6</v>
      </c>
      <c r="C82" s="1"/>
      <c r="D82" s="1">
        <f t="shared" si="25"/>
        <v>98.300483960259299</v>
      </c>
      <c r="E82" s="1">
        <f t="shared" si="8"/>
        <v>48.297821463181343</v>
      </c>
      <c r="F82" s="1">
        <f t="shared" si="26"/>
        <v>84.896810506566595</v>
      </c>
      <c r="G82" s="1">
        <f t="shared" si="27"/>
        <v>15.103189493433398</v>
      </c>
      <c r="H82" s="1">
        <f t="shared" si="28"/>
        <v>52.400384508046763</v>
      </c>
      <c r="I82" s="1">
        <f t="shared" si="29"/>
        <v>22.795977698629446</v>
      </c>
      <c r="J82" s="1">
        <f t="shared" si="30"/>
        <v>65.145061017729674</v>
      </c>
      <c r="K82" s="1">
        <f t="shared" si="31"/>
        <v>34.854938982270326</v>
      </c>
      <c r="L82" s="1">
        <f t="shared" si="32"/>
        <v>28.906200838189211</v>
      </c>
    </row>
    <row r="83" spans="1:12">
      <c r="A83" s="9"/>
      <c r="B83" s="2">
        <v>7</v>
      </c>
      <c r="C83" s="1"/>
      <c r="D83" s="1">
        <f t="shared" si="25"/>
        <v>98.085828195032562</v>
      </c>
      <c r="E83" s="1">
        <f t="shared" si="8"/>
        <v>34.870236889656681</v>
      </c>
      <c r="F83" s="1">
        <f t="shared" si="26"/>
        <v>79.923314921321861</v>
      </c>
      <c r="G83" s="1">
        <f t="shared" si="27"/>
        <v>20.076685078678132</v>
      </c>
      <c r="H83" s="1">
        <f t="shared" si="28"/>
        <v>65.808021806853574</v>
      </c>
      <c r="I83" s="1">
        <f t="shared" si="29"/>
        <v>30.391903787984088</v>
      </c>
      <c r="J83" s="1">
        <f t="shared" si="30"/>
        <v>66.441557279903392</v>
      </c>
      <c r="K83" s="1">
        <f t="shared" si="31"/>
        <v>33.558442720096608</v>
      </c>
      <c r="L83" s="1">
        <f t="shared" si="32"/>
        <v>34.737859322359235</v>
      </c>
    </row>
    <row r="84" spans="1:12">
      <c r="A84" s="9"/>
      <c r="B84" s="2">
        <v>8</v>
      </c>
      <c r="C84" s="1"/>
      <c r="D84" s="1">
        <f t="shared" si="25"/>
        <v>97.567340720416979</v>
      </c>
      <c r="E84" s="1">
        <f t="shared" si="8"/>
        <v>37.074798899076988</v>
      </c>
      <c r="F84" s="1">
        <f t="shared" si="26"/>
        <v>74.778007915837833</v>
      </c>
      <c r="G84" s="1">
        <f t="shared" si="27"/>
        <v>25.221992084162171</v>
      </c>
      <c r="H84" s="1">
        <f t="shared" si="28"/>
        <v>63.703422506066417</v>
      </c>
      <c r="I84" s="1">
        <f t="shared" si="29"/>
        <v>28.319115612122321</v>
      </c>
      <c r="J84" s="1">
        <f t="shared" si="30"/>
        <v>63.596891506955387</v>
      </c>
      <c r="K84" s="1">
        <f t="shared" si="31"/>
        <v>36.403108493044606</v>
      </c>
      <c r="L84" s="1">
        <f t="shared" si="32"/>
        <v>34.606085488800694</v>
      </c>
    </row>
    <row r="85" spans="1:12">
      <c r="A85" s="9"/>
      <c r="B85" s="2">
        <v>9</v>
      </c>
      <c r="C85" s="1"/>
      <c r="D85" s="1">
        <f t="shared" si="25"/>
        <v>98.514231605439718</v>
      </c>
      <c r="E85" s="1">
        <f t="shared" si="8"/>
        <v>38.149399324364843</v>
      </c>
      <c r="F85" s="1">
        <f t="shared" si="26"/>
        <v>73.394463365644924</v>
      </c>
      <c r="G85" s="1">
        <f t="shared" si="27"/>
        <v>26.605536634355076</v>
      </c>
      <c r="H85" s="1">
        <f t="shared" si="28"/>
        <v>62.749588492091888</v>
      </c>
      <c r="I85" s="1">
        <f t="shared" si="29"/>
        <v>27.717032802286766</v>
      </c>
      <c r="J85" s="1">
        <f t="shared" si="30"/>
        <v>65.939676324072465</v>
      </c>
      <c r="K85" s="1">
        <f t="shared" si="31"/>
        <v>34.060323675927535</v>
      </c>
      <c r="L85" s="1">
        <f t="shared" si="32"/>
        <v>34.13356787334839</v>
      </c>
    </row>
    <row r="86" spans="1:12">
      <c r="C86" s="1"/>
    </row>
    <row r="87" spans="1:12">
      <c r="C87" s="1"/>
      <c r="D87" s="25" t="s">
        <v>32</v>
      </c>
      <c r="E87" s="25"/>
      <c r="F87" s="25"/>
      <c r="G87" s="25"/>
    </row>
    <row r="88" spans="1:12" ht="28">
      <c r="C88" s="1"/>
      <c r="D88" s="4" t="s">
        <v>15</v>
      </c>
      <c r="E88" s="4" t="s">
        <v>16</v>
      </c>
      <c r="F88" s="4" t="s">
        <v>17</v>
      </c>
      <c r="G88" s="4" t="s">
        <v>18</v>
      </c>
      <c r="H88" s="4"/>
      <c r="I88" s="1"/>
      <c r="J88" s="4"/>
      <c r="K88" s="4"/>
      <c r="L88" s="1"/>
    </row>
    <row r="89" spans="1:12">
      <c r="C89" s="9" t="s">
        <v>29</v>
      </c>
      <c r="D89" s="1">
        <f>AVERAGE(D47:D54)</f>
        <v>97.810068857928684</v>
      </c>
      <c r="E89" s="1">
        <f>AVERAGE(E47:E54)</f>
        <v>37.75226772312844</v>
      </c>
      <c r="F89" s="1">
        <f>AVERAGE(I47:I54)</f>
        <v>26.315098261227948</v>
      </c>
      <c r="G89" s="1">
        <f>AVERAGE(L47:L54)</f>
        <v>35.932634015643622</v>
      </c>
      <c r="H89" s="1"/>
      <c r="I89" s="1"/>
      <c r="J89" s="1"/>
      <c r="K89" s="1"/>
      <c r="L89" s="1"/>
    </row>
    <row r="90" spans="1:12">
      <c r="C90" s="9" t="s">
        <v>41</v>
      </c>
      <c r="D90" s="1">
        <f>AVERAGE(D56:D64)</f>
        <v>97.393220705421044</v>
      </c>
      <c r="E90" s="1">
        <f>AVERAGE(E56:E64)</f>
        <v>41.442442079828517</v>
      </c>
      <c r="F90" s="1">
        <f>AVERAGE(I56:I64)</f>
        <v>22.71393426422004</v>
      </c>
      <c r="G90" s="1">
        <f>AVERAGE(L56:L64)</f>
        <v>35.84362365595144</v>
      </c>
      <c r="H90" s="1"/>
      <c r="I90" s="1"/>
      <c r="J90" s="1"/>
      <c r="K90" s="1"/>
    </row>
    <row r="91" spans="1:12">
      <c r="C91" s="9" t="s">
        <v>39</v>
      </c>
      <c r="D91" s="1">
        <f>AVERAGE(D66:D75)</f>
        <v>97.80956750151006</v>
      </c>
      <c r="E91" s="1">
        <f>AVERAGE(E66:E75)</f>
        <v>44.687427740831367</v>
      </c>
      <c r="F91" s="1">
        <f>AVERAGE(I66:I75)</f>
        <v>23.164592453896745</v>
      </c>
      <c r="G91" s="1">
        <f>AVERAGE(L66:L75)</f>
        <v>32.147979805271888</v>
      </c>
      <c r="H91" s="1"/>
      <c r="I91" s="1"/>
      <c r="J91" s="1"/>
      <c r="K91" s="1"/>
    </row>
    <row r="92" spans="1:12">
      <c r="C92" s="9" t="s">
        <v>12</v>
      </c>
      <c r="D92" s="1">
        <f>AVERAGE(D77:D85)</f>
        <v>97.664556753414587</v>
      </c>
      <c r="E92" s="1">
        <f>AVERAGE(E77:E85)</f>
        <v>41.613264552411771</v>
      </c>
      <c r="F92" s="1">
        <f>AVERAGE(I77:I85)</f>
        <v>25.912411370097274</v>
      </c>
      <c r="G92" s="1">
        <f>AVERAGE(L77:L85)</f>
        <v>32.474324077490955</v>
      </c>
      <c r="H92" s="1"/>
      <c r="I92" s="1"/>
      <c r="J92" s="1"/>
      <c r="K92" s="1"/>
    </row>
    <row r="93" spans="1:12">
      <c r="C93" s="1"/>
      <c r="D93" s="1"/>
      <c r="E93" s="1"/>
      <c r="F93" s="1"/>
      <c r="G93" s="1"/>
      <c r="H93" s="1"/>
      <c r="I93" s="1"/>
      <c r="J93" s="1"/>
      <c r="K93" s="1"/>
    </row>
    <row r="94" spans="1:12">
      <c r="C94" s="1"/>
      <c r="D94" s="5" t="s">
        <v>10</v>
      </c>
      <c r="E94" s="5" t="s">
        <v>10</v>
      </c>
      <c r="F94" s="5" t="s">
        <v>10</v>
      </c>
      <c r="G94" s="5" t="s">
        <v>10</v>
      </c>
      <c r="H94" s="5"/>
      <c r="I94" s="1"/>
      <c r="J94" s="5"/>
      <c r="K94" s="5"/>
    </row>
    <row r="95" spans="1:12">
      <c r="C95" s="9" t="s">
        <v>29</v>
      </c>
      <c r="D95" s="1">
        <f>(STDEV(D47:D54))/(SQRT(8))</f>
        <v>0.1559840869304282</v>
      </c>
      <c r="E95" s="1">
        <f>(STDEV(E47:E54))/(SQRT(8))</f>
        <v>1.4247872802160737</v>
      </c>
      <c r="F95" s="1">
        <f>(STDEV(I47:I54))/(SQRT(8))</f>
        <v>1.0560060486618519</v>
      </c>
      <c r="G95" s="1">
        <f>(STDEV(L47:L54))/(SQRT(8))</f>
        <v>1.07134116822506</v>
      </c>
      <c r="H95" s="1"/>
      <c r="I95" s="1"/>
      <c r="J95" s="1"/>
      <c r="K95" s="1"/>
    </row>
    <row r="96" spans="1:12">
      <c r="C96" s="9" t="s">
        <v>41</v>
      </c>
      <c r="D96" s="1">
        <f>(STDEV(D56:D64))/(SQRT(9))</f>
        <v>0.41197684607810126</v>
      </c>
      <c r="E96" s="1">
        <f t="shared" ref="E96:G96" si="33">(STDEV(E56:E64))/(SQRT(9))</f>
        <v>3.4512410435663097</v>
      </c>
      <c r="F96" s="1">
        <f t="shared" si="33"/>
        <v>2.3862914825927746</v>
      </c>
      <c r="G96" s="1">
        <f t="shared" si="33"/>
        <v>2.3862914825927706</v>
      </c>
      <c r="H96" s="1"/>
      <c r="I96" s="1"/>
      <c r="J96" s="1"/>
      <c r="K96" s="1"/>
    </row>
    <row r="97" spans="3:15">
      <c r="C97" s="9" t="s">
        <v>39</v>
      </c>
      <c r="D97" s="1">
        <f>(STDEV(D66:D75))/(SQRT(10))</f>
        <v>0.31560285780268649</v>
      </c>
      <c r="E97" s="1">
        <f>(STDEV(E66:E75))/(SQRT(10))</f>
        <v>3.8363826451545693</v>
      </c>
      <c r="F97" s="1">
        <f>(STDEV(I66:I75))/(SQRT(10))</f>
        <v>1.8745593505643638</v>
      </c>
      <c r="G97" s="1">
        <f>(STDEV(L66:L75))/(SQRT(10))</f>
        <v>2.020736589828958</v>
      </c>
      <c r="H97" s="1"/>
      <c r="I97" s="1"/>
      <c r="J97" s="1"/>
      <c r="K97" s="1"/>
    </row>
    <row r="98" spans="3:15">
      <c r="C98" s="9" t="s">
        <v>12</v>
      </c>
      <c r="D98" s="1">
        <f>(STDEV(D77:D85))/(SQRT(9))</f>
        <v>0.23156800452172441</v>
      </c>
      <c r="E98" s="1">
        <f t="shared" ref="E98:G98" si="34">(STDEV(E77:E85))/(SQRT(9))</f>
        <v>1.7695694590940239</v>
      </c>
      <c r="F98" s="1">
        <f t="shared" si="34"/>
        <v>1.3467696536657623</v>
      </c>
      <c r="G98" s="1">
        <f t="shared" si="34"/>
        <v>1.3467696536657643</v>
      </c>
      <c r="H98" s="1"/>
      <c r="I98" s="1"/>
      <c r="J98" s="1"/>
      <c r="K98" s="1"/>
      <c r="L98" s="1"/>
    </row>
    <row r="99" spans="3:15"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3:15">
      <c r="C100" s="1"/>
      <c r="D100" s="5" t="s">
        <v>22</v>
      </c>
      <c r="E100" s="5" t="s">
        <v>22</v>
      </c>
      <c r="F100" s="5" t="s">
        <v>22</v>
      </c>
      <c r="G100" s="5" t="s">
        <v>22</v>
      </c>
      <c r="H100" s="5"/>
      <c r="I100" s="1"/>
      <c r="J100" s="5"/>
      <c r="K100" s="5"/>
      <c r="L100" s="1"/>
    </row>
    <row r="101" spans="3:15">
      <c r="C101" s="10" t="s">
        <v>42</v>
      </c>
      <c r="D101" s="1">
        <f>TTEST(D56:D64,D77:D85,2,2)</f>
        <v>0.5738584718630757</v>
      </c>
      <c r="E101" s="1">
        <f>TTEST(E56:E64,E77:E85,2,2)</f>
        <v>0.96541440163954551</v>
      </c>
      <c r="F101" s="1">
        <f>TTEST(I56:I64,I77:I85,2,2)</f>
        <v>7.3862535461814982E-2</v>
      </c>
      <c r="G101" s="1">
        <f>TTEST(L56:L64,L77:L85,2,2)</f>
        <v>0.19812401023816908</v>
      </c>
      <c r="H101" s="1"/>
      <c r="I101" s="1"/>
      <c r="J101" s="1"/>
      <c r="K101" s="1"/>
      <c r="L101" s="1"/>
      <c r="O101" s="1"/>
    </row>
    <row r="102" spans="3:15">
      <c r="C102" s="10" t="s">
        <v>43</v>
      </c>
      <c r="D102" s="1">
        <f>TTEST(D56:D64,D66:D75,2,2)</f>
        <v>0.4281648176599232</v>
      </c>
      <c r="E102" s="1">
        <f>TTEST(E56:E64,E66:E75,2,2)</f>
        <v>0.54132618464812188</v>
      </c>
      <c r="F102" s="1">
        <f>TTEST(I56:I64,I66:I75,2,2)</f>
        <v>0.85225148117686245</v>
      </c>
      <c r="G102" s="1">
        <f>TTEST(L56:L64,L66:L75,2,2)</f>
        <v>0.23826225665834722</v>
      </c>
      <c r="H102" s="1"/>
      <c r="I102" s="1"/>
      <c r="J102" s="1"/>
      <c r="K102" s="1"/>
      <c r="L102" s="1"/>
    </row>
    <row r="103" spans="3:15">
      <c r="C103" s="10" t="s">
        <v>40</v>
      </c>
      <c r="D103" s="1">
        <f>TTEST(D77:D85,D66:D75,2,2)</f>
        <v>0.72081686256445621</v>
      </c>
      <c r="E103" s="1">
        <f>TTEST(E77:E85,E66:E75,2,2)</f>
        <v>0.49298102202364802</v>
      </c>
      <c r="F103" s="1">
        <f>TTEST(I77:I85,I66:I75,2,2)</f>
        <v>0.22093173994718623</v>
      </c>
      <c r="G103" s="1">
        <f>TTEST(L77:L85,L66:L75,2,2)</f>
        <v>0.89209555360661308</v>
      </c>
      <c r="H103" s="1"/>
      <c r="I103" s="1"/>
      <c r="J103" s="1"/>
      <c r="K103" s="1"/>
      <c r="L103" s="1"/>
    </row>
    <row r="104" spans="3:15">
      <c r="C104" s="11" t="s">
        <v>30</v>
      </c>
      <c r="D104" s="1">
        <f>TTEST(D77:D85,D47:D54,2,2)</f>
        <v>0.6192064732958078</v>
      </c>
      <c r="E104" s="1">
        <f>TTEST(E77:E85,E47:E54,2,2)</f>
        <v>0.11543247446634537</v>
      </c>
      <c r="F104" s="1">
        <f>TTEST(I77:I85,I47:I54,2,2)</f>
        <v>0.77598231095695935</v>
      </c>
      <c r="G104" s="1">
        <f>TTEST(L77:L85,L47:L54,2,2)</f>
        <v>3.9305067398170766E-2</v>
      </c>
      <c r="H104" s="1"/>
      <c r="I104" s="1"/>
      <c r="J104" s="1"/>
      <c r="K104" s="1"/>
      <c r="L104" s="1"/>
    </row>
    <row r="105" spans="3:15">
      <c r="C105" s="11" t="s">
        <v>45</v>
      </c>
      <c r="D105" s="1">
        <f>TTEST(D66:D75,D47:D54,2,2)</f>
        <v>0.99896655673234891</v>
      </c>
      <c r="E105" s="1">
        <f>TTEST(E66:E75,E47:E54,2,2)</f>
        <v>0.14260252342426519</v>
      </c>
      <c r="F105" s="1">
        <f>TTEST(I66:I75,I47:I54,2,2)</f>
        <v>0.1910779530032895</v>
      </c>
      <c r="G105" s="1">
        <f>TTEST(L66:L75,L47:L54,2,2)</f>
        <v>0.1440993659208267</v>
      </c>
      <c r="H105" s="1"/>
      <c r="I105" s="1"/>
      <c r="J105" s="1"/>
      <c r="K105" s="1"/>
      <c r="L105" s="1"/>
    </row>
    <row r="106" spans="3:15">
      <c r="C106" s="11" t="s">
        <v>44</v>
      </c>
      <c r="D106" s="1">
        <f>TTEST(D56:D64,D47:D54,2,2)</f>
        <v>0.38156344668590203</v>
      </c>
      <c r="E106" s="1">
        <f>TTEST(E56:E64,E47:E54,2,2)</f>
        <v>0.36024525455627932</v>
      </c>
      <c r="F106" s="1">
        <f>TTEST(I56:I64,I47:I54,2,2)</f>
        <v>6.2543297401045195E-2</v>
      </c>
      <c r="G106" s="1">
        <f>TTEST(L56:L64,L47:L54,2,2)</f>
        <v>0.97324782160468382</v>
      </c>
      <c r="H106" s="1"/>
      <c r="I106" s="1"/>
      <c r="J106" s="1"/>
      <c r="K106" s="1"/>
      <c r="L106" s="1"/>
    </row>
    <row r="107" spans="3:15">
      <c r="L107" s="1"/>
    </row>
    <row r="119" spans="12:12">
      <c r="L119" s="1"/>
    </row>
    <row r="120" spans="12:12">
      <c r="L120" s="1"/>
    </row>
    <row r="121" spans="12:12">
      <c r="L121" s="1"/>
    </row>
    <row r="122" spans="12:12">
      <c r="L122" s="1"/>
    </row>
    <row r="123" spans="12:12">
      <c r="L123" s="1"/>
    </row>
    <row r="124" spans="12:12">
      <c r="L124" s="1"/>
    </row>
    <row r="125" spans="12:12">
      <c r="L125" s="1"/>
    </row>
    <row r="126" spans="12:12">
      <c r="L126" s="1"/>
    </row>
    <row r="127" spans="12:12">
      <c r="L127" s="1"/>
    </row>
    <row r="128" spans="12:12">
      <c r="L128" s="1"/>
    </row>
    <row r="129" spans="12:12">
      <c r="L129" s="1"/>
    </row>
  </sheetData>
  <mergeCells count="3">
    <mergeCell ref="D45:L45"/>
    <mergeCell ref="D87:G87"/>
    <mergeCell ref="C3:L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1"/>
  <sheetViews>
    <sheetView showRuler="0" workbookViewId="0"/>
  </sheetViews>
  <sheetFormatPr baseColWidth="10" defaultRowHeight="15" x14ac:dyDescent="0"/>
  <cols>
    <col min="1" max="1" width="20.33203125" customWidth="1"/>
  </cols>
  <sheetData>
    <row r="3" spans="1:13">
      <c r="C3" s="25" t="s">
        <v>33</v>
      </c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60">
      <c r="A4" s="2"/>
      <c r="B4" s="7" t="s">
        <v>14</v>
      </c>
      <c r="C4" s="12" t="s">
        <v>26</v>
      </c>
      <c r="D4" s="12" t="s">
        <v>34</v>
      </c>
      <c r="E4" s="12" t="s">
        <v>35</v>
      </c>
      <c r="F4" s="12" t="s">
        <v>36</v>
      </c>
      <c r="G4" s="12" t="s">
        <v>15</v>
      </c>
      <c r="H4" s="10"/>
      <c r="I4" s="12" t="s">
        <v>26</v>
      </c>
      <c r="J4" s="12" t="s">
        <v>34</v>
      </c>
      <c r="K4" s="12" t="s">
        <v>35</v>
      </c>
      <c r="L4" s="12" t="s">
        <v>36</v>
      </c>
      <c r="M4" s="12" t="s">
        <v>15</v>
      </c>
    </row>
    <row r="5" spans="1:13">
      <c r="A5" s="9" t="s">
        <v>41</v>
      </c>
      <c r="B5" s="2">
        <v>1</v>
      </c>
      <c r="C5">
        <v>161096</v>
      </c>
      <c r="D5">
        <v>158248</v>
      </c>
      <c r="E5">
        <v>83218</v>
      </c>
      <c r="F5">
        <v>23001</v>
      </c>
      <c r="G5">
        <v>51387</v>
      </c>
      <c r="I5">
        <v>204617</v>
      </c>
      <c r="J5">
        <v>201869</v>
      </c>
      <c r="K5">
        <v>101447</v>
      </c>
      <c r="L5">
        <v>8168</v>
      </c>
      <c r="M5">
        <v>91323</v>
      </c>
    </row>
    <row r="6" spans="1:13">
      <c r="A6" s="9"/>
      <c r="B6" s="2">
        <v>2</v>
      </c>
      <c r="C6">
        <v>163115</v>
      </c>
      <c r="D6">
        <v>159073</v>
      </c>
      <c r="E6">
        <v>98882</v>
      </c>
      <c r="F6">
        <v>28824</v>
      </c>
      <c r="G6">
        <v>30571</v>
      </c>
      <c r="I6">
        <v>205297</v>
      </c>
      <c r="J6">
        <v>204446</v>
      </c>
      <c r="K6">
        <v>88639</v>
      </c>
      <c r="L6">
        <v>18963</v>
      </c>
      <c r="M6">
        <v>95634</v>
      </c>
    </row>
    <row r="7" spans="1:13">
      <c r="A7" s="9"/>
      <c r="B7" s="2">
        <v>3</v>
      </c>
      <c r="C7">
        <v>159594</v>
      </c>
      <c r="D7">
        <v>157566</v>
      </c>
      <c r="E7">
        <v>89861</v>
      </c>
      <c r="F7">
        <v>23444</v>
      </c>
      <c r="G7">
        <v>43776</v>
      </c>
      <c r="I7">
        <v>206927</v>
      </c>
      <c r="J7">
        <v>206317</v>
      </c>
      <c r="K7">
        <v>124047</v>
      </c>
      <c r="L7">
        <v>9484</v>
      </c>
      <c r="M7">
        <v>71716</v>
      </c>
    </row>
    <row r="8" spans="1:13">
      <c r="A8" s="9"/>
      <c r="B8" s="2">
        <v>4</v>
      </c>
      <c r="C8">
        <v>161853</v>
      </c>
      <c r="D8">
        <v>158257</v>
      </c>
      <c r="E8">
        <v>103212</v>
      </c>
      <c r="F8">
        <v>23607</v>
      </c>
      <c r="G8">
        <v>30792</v>
      </c>
      <c r="I8">
        <v>201792</v>
      </c>
      <c r="J8">
        <v>200994</v>
      </c>
      <c r="K8">
        <v>53626</v>
      </c>
      <c r="L8">
        <v>5163</v>
      </c>
      <c r="M8">
        <v>140989</v>
      </c>
    </row>
    <row r="9" spans="1:13">
      <c r="A9" s="9"/>
      <c r="B9" s="2">
        <v>5</v>
      </c>
      <c r="C9">
        <v>138310</v>
      </c>
      <c r="D9">
        <v>136054</v>
      </c>
      <c r="E9">
        <v>73609</v>
      </c>
      <c r="F9">
        <v>19113</v>
      </c>
      <c r="G9">
        <v>38676</v>
      </c>
      <c r="I9">
        <v>201142</v>
      </c>
      <c r="J9">
        <v>200744</v>
      </c>
      <c r="K9">
        <v>102680</v>
      </c>
      <c r="L9">
        <v>8181</v>
      </c>
      <c r="M9">
        <v>88946</v>
      </c>
    </row>
    <row r="10" spans="1:13">
      <c r="A10" s="9"/>
      <c r="B10" s="2">
        <v>6</v>
      </c>
      <c r="C10">
        <v>158915</v>
      </c>
      <c r="D10">
        <v>155793</v>
      </c>
      <c r="E10">
        <v>84054</v>
      </c>
      <c r="F10">
        <v>27294</v>
      </c>
      <c r="G10">
        <v>43704</v>
      </c>
      <c r="I10">
        <v>203816</v>
      </c>
      <c r="J10">
        <v>202729</v>
      </c>
      <c r="K10">
        <v>154919</v>
      </c>
      <c r="L10">
        <v>9615</v>
      </c>
      <c r="M10">
        <v>37568</v>
      </c>
    </row>
    <row r="11" spans="1:13">
      <c r="A11" s="9"/>
      <c r="B11" s="2">
        <v>7</v>
      </c>
      <c r="C11">
        <v>160497</v>
      </c>
      <c r="D11">
        <v>157298</v>
      </c>
      <c r="E11">
        <v>101277</v>
      </c>
      <c r="F11">
        <v>24584</v>
      </c>
      <c r="G11">
        <v>30314</v>
      </c>
      <c r="I11">
        <v>203042</v>
      </c>
      <c r="J11">
        <v>202617</v>
      </c>
      <c r="K11">
        <v>68226</v>
      </c>
      <c r="L11">
        <v>3950</v>
      </c>
      <c r="M11">
        <v>129143</v>
      </c>
    </row>
    <row r="12" spans="1:13">
      <c r="A12" s="9"/>
      <c r="B12" s="2"/>
    </row>
    <row r="13" spans="1:13">
      <c r="A13" s="9" t="s">
        <v>39</v>
      </c>
      <c r="B13" s="2">
        <v>1</v>
      </c>
      <c r="C13">
        <v>150986</v>
      </c>
      <c r="D13">
        <v>148823</v>
      </c>
      <c r="E13">
        <v>70335</v>
      </c>
      <c r="F13">
        <v>19829</v>
      </c>
      <c r="G13">
        <v>58078</v>
      </c>
      <c r="I13">
        <v>204184</v>
      </c>
      <c r="J13">
        <v>202788</v>
      </c>
      <c r="K13">
        <v>78444</v>
      </c>
      <c r="L13">
        <v>36239</v>
      </c>
      <c r="M13">
        <v>87071</v>
      </c>
    </row>
    <row r="14" spans="1:13">
      <c r="A14" s="9"/>
      <c r="B14" s="2">
        <v>2</v>
      </c>
      <c r="C14">
        <v>150171</v>
      </c>
      <c r="D14">
        <v>146951</v>
      </c>
      <c r="E14">
        <v>79779</v>
      </c>
      <c r="F14">
        <v>25407</v>
      </c>
      <c r="G14">
        <v>40570</v>
      </c>
      <c r="I14">
        <v>209967</v>
      </c>
      <c r="J14">
        <v>207949</v>
      </c>
      <c r="K14">
        <v>174050</v>
      </c>
      <c r="L14">
        <v>13752</v>
      </c>
      <c r="M14">
        <v>19542</v>
      </c>
    </row>
    <row r="15" spans="1:13">
      <c r="A15" s="9"/>
      <c r="B15" s="2">
        <v>3</v>
      </c>
      <c r="C15">
        <v>143912</v>
      </c>
      <c r="D15">
        <v>140918</v>
      </c>
      <c r="E15">
        <v>76500</v>
      </c>
      <c r="F15">
        <v>14624</v>
      </c>
      <c r="G15">
        <v>48935</v>
      </c>
      <c r="I15">
        <v>218799</v>
      </c>
      <c r="J15">
        <v>214845</v>
      </c>
      <c r="K15">
        <v>129666</v>
      </c>
      <c r="L15">
        <v>6761</v>
      </c>
      <c r="M15">
        <v>77794</v>
      </c>
    </row>
    <row r="16" spans="1:13">
      <c r="A16" s="9"/>
      <c r="B16" s="2">
        <v>4</v>
      </c>
      <c r="C16">
        <v>158058</v>
      </c>
      <c r="D16">
        <v>155600</v>
      </c>
      <c r="E16">
        <v>112773</v>
      </c>
      <c r="F16">
        <v>18387</v>
      </c>
      <c r="G16">
        <v>23765</v>
      </c>
      <c r="I16">
        <v>205278</v>
      </c>
      <c r="J16">
        <v>203939</v>
      </c>
      <c r="K16">
        <v>64354</v>
      </c>
      <c r="L16">
        <v>10643</v>
      </c>
      <c r="M16">
        <v>127744</v>
      </c>
    </row>
    <row r="17" spans="1:13">
      <c r="A17" s="9"/>
      <c r="B17" s="2">
        <v>5</v>
      </c>
      <c r="C17">
        <v>158783</v>
      </c>
      <c r="D17">
        <v>155967</v>
      </c>
      <c r="E17">
        <v>95506</v>
      </c>
      <c r="F17">
        <v>23155</v>
      </c>
      <c r="G17">
        <v>36631</v>
      </c>
      <c r="I17">
        <v>200292</v>
      </c>
      <c r="J17">
        <v>199213</v>
      </c>
      <c r="K17">
        <v>100143</v>
      </c>
      <c r="L17">
        <v>10172</v>
      </c>
      <c r="M17">
        <v>87729</v>
      </c>
    </row>
    <row r="18" spans="1:13">
      <c r="A18" s="9"/>
      <c r="B18" s="2">
        <v>6</v>
      </c>
      <c r="C18">
        <v>153327</v>
      </c>
      <c r="D18">
        <v>150683</v>
      </c>
      <c r="E18">
        <v>78110</v>
      </c>
      <c r="F18">
        <v>24529</v>
      </c>
      <c r="G18">
        <v>46833</v>
      </c>
      <c r="I18">
        <v>211430</v>
      </c>
      <c r="J18">
        <v>209911</v>
      </c>
      <c r="K18">
        <v>169723</v>
      </c>
      <c r="L18">
        <v>9732</v>
      </c>
      <c r="M18">
        <v>29708</v>
      </c>
    </row>
    <row r="19" spans="1:13">
      <c r="A19" s="9"/>
      <c r="B19" s="2">
        <v>7</v>
      </c>
      <c r="C19">
        <v>158844</v>
      </c>
      <c r="D19">
        <v>156185</v>
      </c>
      <c r="E19">
        <v>82810</v>
      </c>
      <c r="F19">
        <v>19440</v>
      </c>
      <c r="G19">
        <v>52841</v>
      </c>
      <c r="I19">
        <v>201469</v>
      </c>
      <c r="J19">
        <v>199904</v>
      </c>
      <c r="K19">
        <v>130133</v>
      </c>
      <c r="L19">
        <v>5952</v>
      </c>
      <c r="M19">
        <v>62956</v>
      </c>
    </row>
    <row r="21" spans="1:13">
      <c r="A21" s="9" t="s">
        <v>12</v>
      </c>
      <c r="B21" s="2">
        <v>1</v>
      </c>
      <c r="C21">
        <v>164626</v>
      </c>
      <c r="D21">
        <v>162365</v>
      </c>
      <c r="E21">
        <v>90867</v>
      </c>
      <c r="F21">
        <v>22698</v>
      </c>
      <c r="G21">
        <v>47885</v>
      </c>
      <c r="I21">
        <v>205505</v>
      </c>
      <c r="J21">
        <v>205048</v>
      </c>
      <c r="K21">
        <v>143205</v>
      </c>
      <c r="L21">
        <v>7330</v>
      </c>
      <c r="M21">
        <v>53602</v>
      </c>
    </row>
    <row r="22" spans="1:13">
      <c r="A22" s="9"/>
      <c r="B22" s="2">
        <v>2</v>
      </c>
      <c r="C22">
        <v>159444</v>
      </c>
      <c r="D22">
        <v>156399</v>
      </c>
      <c r="E22">
        <v>92587</v>
      </c>
      <c r="F22">
        <v>24191</v>
      </c>
      <c r="G22">
        <v>38942</v>
      </c>
      <c r="I22">
        <v>198447</v>
      </c>
      <c r="J22">
        <v>197534</v>
      </c>
      <c r="K22">
        <v>107170</v>
      </c>
      <c r="L22">
        <v>7946</v>
      </c>
      <c r="M22">
        <v>81408</v>
      </c>
    </row>
    <row r="23" spans="1:13">
      <c r="A23" s="9"/>
      <c r="B23" s="2">
        <v>3</v>
      </c>
      <c r="C23">
        <v>160095</v>
      </c>
      <c r="D23">
        <v>157522</v>
      </c>
      <c r="E23">
        <v>83262</v>
      </c>
      <c r="F23">
        <v>20618</v>
      </c>
      <c r="G23">
        <v>53001</v>
      </c>
      <c r="I23">
        <v>205225</v>
      </c>
      <c r="J23">
        <v>204539</v>
      </c>
      <c r="K23">
        <v>139700</v>
      </c>
      <c r="L23">
        <v>6974</v>
      </c>
      <c r="M23">
        <v>57422</v>
      </c>
    </row>
    <row r="24" spans="1:13">
      <c r="A24" s="9"/>
      <c r="B24" s="2">
        <v>4</v>
      </c>
      <c r="C24">
        <v>160161</v>
      </c>
      <c r="D24">
        <v>157482</v>
      </c>
      <c r="E24">
        <v>93140</v>
      </c>
      <c r="F24">
        <v>23711</v>
      </c>
      <c r="G24">
        <v>40043</v>
      </c>
      <c r="I24">
        <v>202612</v>
      </c>
      <c r="J24">
        <v>202166</v>
      </c>
      <c r="K24">
        <v>159822</v>
      </c>
      <c r="L24">
        <v>11572</v>
      </c>
      <c r="M24">
        <v>29904</v>
      </c>
    </row>
    <row r="25" spans="1:13">
      <c r="A25" s="9"/>
      <c r="B25" s="2">
        <v>5</v>
      </c>
      <c r="C25">
        <v>152995</v>
      </c>
      <c r="D25">
        <v>150188</v>
      </c>
      <c r="E25">
        <v>82104</v>
      </c>
      <c r="F25">
        <v>20748</v>
      </c>
      <c r="G25">
        <v>43980</v>
      </c>
      <c r="I25">
        <v>200241</v>
      </c>
      <c r="J25">
        <v>199703</v>
      </c>
      <c r="K25">
        <v>60991</v>
      </c>
      <c r="L25">
        <v>9787</v>
      </c>
      <c r="M25">
        <v>127937</v>
      </c>
    </row>
    <row r="26" spans="1:13">
      <c r="A26" s="9"/>
      <c r="B26" s="2">
        <v>6</v>
      </c>
      <c r="C26">
        <v>161775</v>
      </c>
      <c r="D26">
        <v>159314</v>
      </c>
      <c r="E26">
        <v>84547</v>
      </c>
      <c r="F26">
        <v>25414</v>
      </c>
      <c r="G26">
        <v>48633</v>
      </c>
      <c r="I26">
        <v>202565</v>
      </c>
      <c r="J26">
        <v>202032</v>
      </c>
      <c r="K26">
        <v>56653</v>
      </c>
      <c r="L26">
        <v>9393</v>
      </c>
      <c r="M26">
        <v>134850</v>
      </c>
    </row>
    <row r="27" spans="1:13">
      <c r="A27" s="9"/>
      <c r="B27" s="2">
        <v>7</v>
      </c>
      <c r="C27">
        <v>160424</v>
      </c>
      <c r="D27">
        <v>158190</v>
      </c>
      <c r="E27">
        <v>96422</v>
      </c>
      <c r="F27">
        <v>27815</v>
      </c>
      <c r="G27">
        <v>33371</v>
      </c>
      <c r="I27">
        <v>205580</v>
      </c>
      <c r="J27">
        <v>204513</v>
      </c>
      <c r="K27">
        <v>120447</v>
      </c>
      <c r="L27">
        <v>9825</v>
      </c>
      <c r="M27">
        <v>73188</v>
      </c>
    </row>
    <row r="28" spans="1:13">
      <c r="B28" s="2">
        <v>8</v>
      </c>
      <c r="C28">
        <v>162947</v>
      </c>
      <c r="D28">
        <v>160499</v>
      </c>
      <c r="E28">
        <v>86539</v>
      </c>
      <c r="F28">
        <v>25690</v>
      </c>
      <c r="G28">
        <v>47611</v>
      </c>
      <c r="I28">
        <v>209664</v>
      </c>
      <c r="J28">
        <v>207346</v>
      </c>
      <c r="K28">
        <v>95300</v>
      </c>
      <c r="L28">
        <v>8107</v>
      </c>
      <c r="M28">
        <v>102606</v>
      </c>
    </row>
    <row r="30" spans="1:13">
      <c r="G30" s="25" t="s">
        <v>31</v>
      </c>
      <c r="H30" s="25"/>
      <c r="I30" s="25"/>
      <c r="J30" s="25"/>
      <c r="K30" s="25"/>
      <c r="L30" s="25"/>
      <c r="M30" s="25"/>
    </row>
    <row r="31" spans="1:13">
      <c r="A31" s="9" t="s">
        <v>41</v>
      </c>
      <c r="B31" s="2">
        <v>1</v>
      </c>
      <c r="G31">
        <f>G5/(G5+F5+E5)*100</f>
        <v>32.604723170437673</v>
      </c>
      <c r="M31">
        <f>M5/(M5+L5+K5)*100</f>
        <v>45.448347251390977</v>
      </c>
    </row>
    <row r="32" spans="1:13">
      <c r="A32" s="9"/>
      <c r="B32" s="2">
        <v>2</v>
      </c>
      <c r="G32">
        <f t="shared" ref="G32:G54" si="0">G6/(G6+F6+E6)*100</f>
        <v>19.314872028153175</v>
      </c>
      <c r="M32">
        <f t="shared" ref="M32:M54" si="1">M6/(M6+L6+K6)*100</f>
        <v>47.055639748863392</v>
      </c>
    </row>
    <row r="33" spans="1:13">
      <c r="A33" s="9"/>
      <c r="B33" s="2">
        <v>3</v>
      </c>
      <c r="G33">
        <f t="shared" si="0"/>
        <v>27.868424570762855</v>
      </c>
      <c r="M33">
        <f t="shared" si="1"/>
        <v>34.941314611175805</v>
      </c>
    </row>
    <row r="34" spans="1:13">
      <c r="A34" s="9"/>
      <c r="B34" s="2">
        <v>4</v>
      </c>
      <c r="G34">
        <f t="shared" si="0"/>
        <v>19.536707463311568</v>
      </c>
      <c r="M34">
        <f t="shared" si="1"/>
        <v>70.572835847791055</v>
      </c>
    </row>
    <row r="35" spans="1:13">
      <c r="A35" s="9"/>
      <c r="B35" s="2">
        <v>5</v>
      </c>
      <c r="G35">
        <f t="shared" si="0"/>
        <v>29.434237964048158</v>
      </c>
      <c r="M35">
        <f t="shared" si="1"/>
        <v>44.515957899372893</v>
      </c>
    </row>
    <row r="36" spans="1:13">
      <c r="A36" s="9"/>
      <c r="B36" s="2">
        <v>6</v>
      </c>
      <c r="G36">
        <f t="shared" si="0"/>
        <v>28.186672858137918</v>
      </c>
      <c r="M36">
        <f t="shared" si="1"/>
        <v>18.588633462311112</v>
      </c>
    </row>
    <row r="37" spans="1:13">
      <c r="A37" s="9"/>
      <c r="B37" s="2">
        <v>7</v>
      </c>
      <c r="G37">
        <f t="shared" si="0"/>
        <v>19.410276932927808</v>
      </c>
      <c r="M37">
        <f t="shared" si="1"/>
        <v>64.148441031397923</v>
      </c>
    </row>
    <row r="38" spans="1:13">
      <c r="A38" s="9"/>
      <c r="B38" s="2"/>
    </row>
    <row r="39" spans="1:13">
      <c r="A39" s="9" t="s">
        <v>39</v>
      </c>
      <c r="B39" s="2">
        <v>1</v>
      </c>
      <c r="G39">
        <f t="shared" si="0"/>
        <v>39.177830844160219</v>
      </c>
      <c r="M39">
        <f t="shared" si="1"/>
        <v>43.157012996024861</v>
      </c>
    </row>
    <row r="40" spans="1:13">
      <c r="A40" s="9"/>
      <c r="B40" s="2">
        <v>2</v>
      </c>
      <c r="G40">
        <f t="shared" si="0"/>
        <v>27.834188644035233</v>
      </c>
      <c r="M40">
        <f t="shared" si="1"/>
        <v>9.4249170460683693</v>
      </c>
    </row>
    <row r="41" spans="1:13">
      <c r="A41" s="9"/>
      <c r="B41" s="2">
        <v>3</v>
      </c>
      <c r="G41">
        <f t="shared" si="0"/>
        <v>34.938847200108526</v>
      </c>
      <c r="M41">
        <f t="shared" si="1"/>
        <v>36.314833746458099</v>
      </c>
    </row>
    <row r="42" spans="1:13">
      <c r="A42" s="9"/>
      <c r="B42" s="2">
        <v>4</v>
      </c>
      <c r="G42">
        <f t="shared" si="0"/>
        <v>15.339680490559948</v>
      </c>
      <c r="M42">
        <f t="shared" si="1"/>
        <v>63.008468933269548</v>
      </c>
    </row>
    <row r="43" spans="1:13">
      <c r="A43" s="9"/>
      <c r="B43" s="2">
        <v>5</v>
      </c>
      <c r="G43">
        <f t="shared" si="0"/>
        <v>23.588465600288487</v>
      </c>
      <c r="M43">
        <f t="shared" si="1"/>
        <v>44.297731817171943</v>
      </c>
    </row>
    <row r="44" spans="1:13">
      <c r="A44" s="9"/>
      <c r="B44" s="2">
        <v>6</v>
      </c>
      <c r="G44">
        <f t="shared" si="0"/>
        <v>31.332289659601798</v>
      </c>
      <c r="M44">
        <f t="shared" si="1"/>
        <v>14.203276870192147</v>
      </c>
    </row>
    <row r="45" spans="1:13">
      <c r="A45" s="9"/>
      <c r="B45" s="2">
        <v>7</v>
      </c>
      <c r="G45">
        <f t="shared" si="0"/>
        <v>34.070964788414543</v>
      </c>
      <c r="M45">
        <f t="shared" si="1"/>
        <v>31.629664240030948</v>
      </c>
    </row>
    <row r="47" spans="1:13">
      <c r="A47" s="9" t="s">
        <v>12</v>
      </c>
      <c r="B47" s="2">
        <v>1</v>
      </c>
      <c r="G47">
        <f t="shared" si="0"/>
        <v>29.659337256116448</v>
      </c>
      <c r="M47">
        <f t="shared" si="1"/>
        <v>26.257856243601115</v>
      </c>
    </row>
    <row r="48" spans="1:13">
      <c r="A48" s="9"/>
      <c r="B48" s="2">
        <v>2</v>
      </c>
      <c r="G48">
        <f t="shared" si="0"/>
        <v>25.007706139224251</v>
      </c>
      <c r="M48">
        <f t="shared" si="1"/>
        <v>41.42394822006473</v>
      </c>
    </row>
    <row r="49" spans="1:13">
      <c r="A49" s="9"/>
      <c r="B49" s="2">
        <v>3</v>
      </c>
      <c r="G49">
        <f t="shared" si="0"/>
        <v>33.784205863042686</v>
      </c>
      <c r="M49">
        <f t="shared" si="1"/>
        <v>28.134799310128567</v>
      </c>
    </row>
    <row r="50" spans="1:13">
      <c r="A50" s="9"/>
      <c r="B50" s="2">
        <v>4</v>
      </c>
      <c r="G50">
        <f t="shared" si="0"/>
        <v>25.522327176310121</v>
      </c>
      <c r="M50">
        <f t="shared" si="1"/>
        <v>14.855587238820059</v>
      </c>
    </row>
    <row r="51" spans="1:13">
      <c r="A51" s="9"/>
      <c r="B51" s="2">
        <v>5</v>
      </c>
      <c r="G51">
        <f t="shared" si="0"/>
        <v>29.95259888852566</v>
      </c>
      <c r="M51">
        <f t="shared" si="1"/>
        <v>64.38215534811161</v>
      </c>
    </row>
    <row r="52" spans="1:13">
      <c r="A52" s="9"/>
      <c r="B52" s="2">
        <v>6</v>
      </c>
      <c r="G52">
        <f t="shared" si="0"/>
        <v>30.665094518077606</v>
      </c>
      <c r="M52">
        <f t="shared" si="1"/>
        <v>67.124283211213765</v>
      </c>
    </row>
    <row r="53" spans="1:13">
      <c r="A53" s="9"/>
      <c r="B53" s="2">
        <v>7</v>
      </c>
      <c r="G53">
        <f t="shared" si="0"/>
        <v>21.173417593015582</v>
      </c>
      <c r="M53">
        <f t="shared" si="1"/>
        <v>35.971689767030377</v>
      </c>
    </row>
    <row r="54" spans="1:13">
      <c r="B54" s="2">
        <v>8</v>
      </c>
      <c r="G54">
        <f t="shared" si="0"/>
        <v>29.786661661661661</v>
      </c>
      <c r="M54">
        <f t="shared" si="1"/>
        <v>49.805594792561635</v>
      </c>
    </row>
    <row r="57" spans="1:13">
      <c r="B57" s="25" t="s">
        <v>32</v>
      </c>
      <c r="C57" s="25"/>
    </row>
    <row r="58" spans="1:13">
      <c r="A58" s="13" t="s">
        <v>37</v>
      </c>
      <c r="B58" s="13">
        <v>5</v>
      </c>
      <c r="C58" s="13">
        <v>20</v>
      </c>
    </row>
    <row r="59" spans="1:13">
      <c r="A59" s="9" t="s">
        <v>41</v>
      </c>
      <c r="B59">
        <f>AVERAGE(G31:G37)</f>
        <v>25.193702141111309</v>
      </c>
      <c r="C59">
        <f>AVERAGE(M31:M37)</f>
        <v>46.467309978900452</v>
      </c>
    </row>
    <row r="60" spans="1:13">
      <c r="A60" s="9" t="s">
        <v>39</v>
      </c>
      <c r="B60">
        <f>AVERAGE(G39:G45)</f>
        <v>29.468895318166965</v>
      </c>
      <c r="C60">
        <f>AVERAGE(M39:M45)</f>
        <v>34.576557949887992</v>
      </c>
    </row>
    <row r="61" spans="1:13">
      <c r="A61" s="9" t="s">
        <v>12</v>
      </c>
      <c r="B61">
        <f>AVERAGE(G47:G54)</f>
        <v>28.193918636996756</v>
      </c>
      <c r="C61">
        <f>AVERAGE(M47:M54)</f>
        <v>40.994489266441484</v>
      </c>
    </row>
    <row r="62" spans="1:13">
      <c r="A62" s="9"/>
    </row>
    <row r="63" spans="1:13">
      <c r="A63" s="9"/>
      <c r="B63" s="13" t="s">
        <v>10</v>
      </c>
      <c r="C63" s="13" t="s">
        <v>10</v>
      </c>
    </row>
    <row r="64" spans="1:13">
      <c r="A64" s="9" t="s">
        <v>41</v>
      </c>
      <c r="B64" s="1">
        <f>(STDEV(G31:G37))/(SQRT(7))</f>
        <v>2.1214753961499286</v>
      </c>
      <c r="C64" s="1">
        <f>(STDEV(M31:M37))/(SQRT(7))</f>
        <v>6.5628103339617931</v>
      </c>
    </row>
    <row r="65" spans="1:3">
      <c r="A65" s="9" t="s">
        <v>39</v>
      </c>
      <c r="B65" s="1">
        <f>(STDEV(G39:G45))/(SQRT(7))</f>
        <v>3.0304860357522552</v>
      </c>
      <c r="C65" s="1">
        <f>(STDEV(M39:M45))/(SQRT(7))</f>
        <v>6.9622800037275594</v>
      </c>
    </row>
    <row r="66" spans="1:3">
      <c r="A66" s="9" t="s">
        <v>12</v>
      </c>
      <c r="B66" s="1">
        <f>(STDEV(G47:G54))/(SQRT(8))</f>
        <v>1.412394406459178</v>
      </c>
      <c r="C66" s="1">
        <f>(STDEV(M47:M54))/(SQRT(8))</f>
        <v>6.5445994155656848</v>
      </c>
    </row>
    <row r="68" spans="1:3">
      <c r="A68" s="9"/>
      <c r="B68" s="13" t="s">
        <v>11</v>
      </c>
      <c r="C68" s="13" t="s">
        <v>11</v>
      </c>
    </row>
    <row r="69" spans="1:3">
      <c r="A69" s="10" t="s">
        <v>42</v>
      </c>
      <c r="B69" s="1">
        <f>TTEST(G31:G37,G47:G54,2,2)</f>
        <v>0.24958800612488452</v>
      </c>
      <c r="C69" s="1">
        <f>TTEST(M31:M37,M47:M54,2,2)</f>
        <v>0.56674848647493903</v>
      </c>
    </row>
    <row r="70" spans="1:3">
      <c r="A70" s="10" t="s">
        <v>43</v>
      </c>
      <c r="B70" s="1">
        <f>TTEST(G31:G37,G39:G45,2,2)</f>
        <v>0.27030051821578061</v>
      </c>
      <c r="C70" s="1">
        <f>TTEST(M31:M37,M39:M45,2,2)</f>
        <v>0.23768465371798791</v>
      </c>
    </row>
    <row r="71" spans="1:3">
      <c r="A71" s="10" t="s">
        <v>40</v>
      </c>
      <c r="B71" s="1">
        <f>TTEST(G39:G45,G47:G54,2,2)</f>
        <v>0.69690997681338129</v>
      </c>
      <c r="C71" s="1">
        <f>TTEST(M39:M45,M47:M54,2,2)</f>
        <v>0.51370707625005563</v>
      </c>
    </row>
  </sheetData>
  <mergeCells count="3">
    <mergeCell ref="B57:C57"/>
    <mergeCell ref="G30:M30"/>
    <mergeCell ref="C3:M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C</vt:lpstr>
      <vt:lpstr>Panel D</vt:lpstr>
      <vt:lpstr>Panel 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2016-07-16T15:39:47Z</dcterms:created>
  <dcterms:modified xsi:type="dcterms:W3CDTF">2016-07-24T12:56:45Z</dcterms:modified>
</cp:coreProperties>
</file>