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1760" yWindow="0" windowWidth="25360" windowHeight="16380" tabRatio="500"/>
  </bookViews>
  <sheets>
    <sheet name="Panel C" sheetId="1" r:id="rId1"/>
    <sheet name="Panel D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0" i="2" l="1"/>
  <c r="N50" i="2"/>
  <c r="T17" i="2"/>
  <c r="T16" i="2"/>
  <c r="T15" i="2"/>
  <c r="K25" i="2"/>
  <c r="L25" i="2"/>
  <c r="S17" i="2"/>
  <c r="S16" i="2"/>
  <c r="S15" i="2"/>
  <c r="K48" i="2"/>
  <c r="L48" i="2"/>
  <c r="K46" i="2"/>
  <c r="L46" i="2"/>
  <c r="K44" i="2"/>
  <c r="L44" i="2"/>
  <c r="K42" i="2"/>
  <c r="L42" i="2"/>
  <c r="N41" i="2"/>
  <c r="K5" i="2"/>
  <c r="L5" i="2"/>
  <c r="K7" i="2"/>
  <c r="L7" i="2"/>
  <c r="K9" i="2"/>
  <c r="L9" i="2"/>
  <c r="K11" i="2"/>
  <c r="L11" i="2"/>
  <c r="M4" i="2"/>
  <c r="P41" i="2"/>
  <c r="M41" i="2"/>
  <c r="O41" i="2"/>
  <c r="K57" i="2"/>
  <c r="L57" i="2"/>
  <c r="K55" i="2"/>
  <c r="L55" i="2"/>
  <c r="K53" i="2"/>
  <c r="L53" i="2"/>
  <c r="K51" i="2"/>
  <c r="L51" i="2"/>
  <c r="M50" i="2"/>
  <c r="O50" i="2"/>
  <c r="K39" i="2"/>
  <c r="L39" i="2"/>
  <c r="K37" i="2"/>
  <c r="L37" i="2"/>
  <c r="K35" i="2"/>
  <c r="L35" i="2"/>
  <c r="K33" i="2"/>
  <c r="L33" i="2"/>
  <c r="N32" i="2"/>
  <c r="P32" i="2"/>
  <c r="M32" i="2"/>
  <c r="O32" i="2"/>
  <c r="K20" i="2"/>
  <c r="L20" i="2"/>
  <c r="K18" i="2"/>
  <c r="L18" i="2"/>
  <c r="K16" i="2"/>
  <c r="L16" i="2"/>
  <c r="K14" i="2"/>
  <c r="L14" i="2"/>
  <c r="N13" i="2"/>
  <c r="P13" i="2"/>
  <c r="M13" i="2"/>
  <c r="O13" i="2"/>
  <c r="K29" i="2"/>
  <c r="L29" i="2"/>
  <c r="K27" i="2"/>
  <c r="L27" i="2"/>
  <c r="K23" i="2"/>
  <c r="L23" i="2"/>
  <c r="N22" i="2"/>
  <c r="P22" i="2"/>
  <c r="M22" i="2"/>
  <c r="O22" i="2"/>
  <c r="T12" i="2"/>
  <c r="S12" i="2"/>
  <c r="T11" i="2"/>
  <c r="S11" i="2"/>
  <c r="T10" i="2"/>
  <c r="N4" i="2"/>
  <c r="P4" i="2"/>
  <c r="S10" i="2"/>
  <c r="T7" i="2"/>
  <c r="S7" i="2"/>
  <c r="T6" i="2"/>
  <c r="S6" i="2"/>
  <c r="T5" i="2"/>
  <c r="O4" i="2"/>
  <c r="S5" i="2"/>
  <c r="L55" i="1"/>
  <c r="L57" i="1"/>
  <c r="S17" i="1"/>
  <c r="S16" i="1"/>
  <c r="S15" i="1"/>
  <c r="T15" i="1"/>
  <c r="K5" i="1"/>
  <c r="K25" i="1"/>
  <c r="L25" i="1"/>
  <c r="K42" i="1"/>
  <c r="L42" i="1"/>
  <c r="K44" i="1"/>
  <c r="L44" i="1"/>
  <c r="K46" i="1"/>
  <c r="L46" i="1"/>
  <c r="K48" i="1"/>
  <c r="L48" i="1"/>
  <c r="K51" i="1"/>
  <c r="L51" i="1"/>
  <c r="K53" i="1"/>
  <c r="L53" i="1"/>
  <c r="K55" i="1"/>
  <c r="K57" i="1"/>
  <c r="T17" i="1"/>
  <c r="K33" i="1"/>
  <c r="L33" i="1"/>
  <c r="K35" i="1"/>
  <c r="L35" i="1"/>
  <c r="K37" i="1"/>
  <c r="L37" i="1"/>
  <c r="K39" i="1"/>
  <c r="L39" i="1"/>
  <c r="T16" i="1"/>
  <c r="K14" i="1"/>
  <c r="L14" i="1"/>
  <c r="K16" i="1"/>
  <c r="L16" i="1"/>
  <c r="K18" i="1"/>
  <c r="L18" i="1"/>
  <c r="K20" i="1"/>
  <c r="L20" i="1"/>
  <c r="K23" i="1"/>
  <c r="L23" i="1"/>
  <c r="K27" i="1"/>
  <c r="L27" i="1"/>
  <c r="K29" i="1"/>
  <c r="L29" i="1"/>
  <c r="L5" i="1"/>
  <c r="K7" i="1"/>
  <c r="L7" i="1"/>
  <c r="K9" i="1"/>
  <c r="L9" i="1"/>
  <c r="K11" i="1"/>
  <c r="L11" i="1"/>
  <c r="N4" i="1"/>
  <c r="M4" i="1"/>
  <c r="P4" i="1"/>
  <c r="S10" i="1"/>
  <c r="N32" i="1"/>
  <c r="P32" i="1"/>
  <c r="N41" i="1"/>
  <c r="P41" i="1"/>
  <c r="N50" i="1"/>
  <c r="P50" i="1"/>
  <c r="M50" i="1"/>
  <c r="O50" i="1"/>
  <c r="M41" i="1"/>
  <c r="O41" i="1"/>
  <c r="M32" i="1"/>
  <c r="O32" i="1"/>
  <c r="N13" i="1"/>
  <c r="P13" i="1"/>
  <c r="N22" i="1"/>
  <c r="P22" i="1"/>
  <c r="M22" i="1"/>
  <c r="O22" i="1"/>
  <c r="M13" i="1"/>
  <c r="O13" i="1"/>
  <c r="O4" i="1"/>
  <c r="T12" i="1"/>
  <c r="S12" i="1"/>
  <c r="T11" i="1"/>
  <c r="S11" i="1"/>
  <c r="T10" i="1"/>
  <c r="T7" i="1"/>
  <c r="S7" i="1"/>
  <c r="T6" i="1"/>
  <c r="S6" i="1"/>
  <c r="T5" i="1"/>
  <c r="S5" i="1"/>
</calcChain>
</file>

<file path=xl/sharedStrings.xml><?xml version="1.0" encoding="utf-8"?>
<sst xmlns="http://schemas.openxmlformats.org/spreadsheetml/2006/main" count="536" uniqueCount="36">
  <si>
    <t>18S</t>
  </si>
  <si>
    <t>UNKNOWN</t>
  </si>
  <si>
    <t>VIC</t>
  </si>
  <si>
    <t>NFQ-MGB</t>
  </si>
  <si>
    <t>Vegfa</t>
  </si>
  <si>
    <t>FAM</t>
  </si>
  <si>
    <t>SEM</t>
    <phoneticPr fontId="0" type="noConversion"/>
  </si>
  <si>
    <t>Well</t>
  </si>
  <si>
    <t>Sample Name</t>
  </si>
  <si>
    <t>Target Name</t>
  </si>
  <si>
    <t>Task</t>
  </si>
  <si>
    <t>Reporter</t>
  </si>
  <si>
    <t>Quencher</t>
  </si>
  <si>
    <t>RQ</t>
  </si>
  <si>
    <t>CT</t>
  </si>
  <si>
    <t>ΔCт</t>
  </si>
  <si>
    <t>AVE RQ</t>
  </si>
  <si>
    <t>SE RQ</t>
  </si>
  <si>
    <t>Normalized Ave RQ</t>
  </si>
  <si>
    <t>Norm SE RQ</t>
  </si>
  <si>
    <t>E3KO MLEC</t>
  </si>
  <si>
    <t>E3KO MLEC Hypoxia 1%O2 16hrs</t>
  </si>
  <si>
    <t>21% O2</t>
  </si>
  <si>
    <t>1% O2</t>
  </si>
  <si>
    <t>E3KO</t>
  </si>
  <si>
    <t>Ttest</t>
  </si>
  <si>
    <t>Slc2a1 (Glut1)</t>
  </si>
  <si>
    <t>ECtrl MLEC</t>
  </si>
  <si>
    <t>ECtrl</t>
  </si>
  <si>
    <t>ECtrl vs. E3KO</t>
  </si>
  <si>
    <t>ECtrl MLEC Hypoxia 1%O2 16hrs</t>
  </si>
  <si>
    <t>EfCtrl</t>
  </si>
  <si>
    <t>EfCtrl MLEC</t>
  </si>
  <si>
    <t>ECtrl vs. EfCtrl</t>
  </si>
  <si>
    <t>EfCtrl vs. E3KO</t>
  </si>
  <si>
    <t>EfCtrl MLEC Hypoxia 1%O2 16hrs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</si>
</sst>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7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sz val="10"/>
      <name val="Verdana"/>
      <family val="2"/>
    </font>
    <font>
      <b/>
      <sz val="10"/>
      <name val="Verdana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b/>
      <sz val="12"/>
      <color rgb="FF000000"/>
      <name val="Calibri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3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164" fontId="0" fillId="0" borderId="0" xfId="0" applyNumberFormat="1"/>
    <xf numFmtId="0" fontId="0" fillId="0" borderId="0" xfId="0" applyFill="1"/>
    <xf numFmtId="11" fontId="0" fillId="2" borderId="0" xfId="0" applyNumberFormat="1" applyFill="1"/>
    <xf numFmtId="2" fontId="0" fillId="2" borderId="0" xfId="0" applyNumberFormat="1" applyFill="1" applyAlignment="1">
      <alignment horizontal="center"/>
    </xf>
    <xf numFmtId="165" fontId="0" fillId="2" borderId="0" xfId="0" applyNumberFormat="1" applyFill="1" applyAlignment="1">
      <alignment horizontal="center"/>
    </xf>
    <xf numFmtId="0" fontId="0" fillId="0" borderId="0" xfId="0" applyAlignment="1"/>
    <xf numFmtId="0" fontId="2" fillId="0" borderId="0" xfId="0" applyFont="1" applyFill="1" applyAlignment="1"/>
    <xf numFmtId="11" fontId="0" fillId="0" borderId="0" xfId="0" applyNumberFormat="1" applyFill="1"/>
    <xf numFmtId="2" fontId="0" fillId="0" borderId="0" xfId="0" applyNumberFormat="1" applyFill="1" applyAlignment="1">
      <alignment horizontal="center"/>
    </xf>
    <xf numFmtId="2" fontId="0" fillId="0" borderId="0" xfId="0" applyNumberFormat="1" applyAlignment="1"/>
    <xf numFmtId="165" fontId="0" fillId="0" borderId="0" xfId="0" applyNumberFormat="1" applyFill="1" applyAlignment="1">
      <alignment horizontal="center"/>
    </xf>
    <xf numFmtId="11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1" fontId="2" fillId="0" borderId="0" xfId="0" applyNumberFormat="1" applyFont="1" applyFill="1" applyAlignment="1"/>
    <xf numFmtId="11" fontId="0" fillId="0" borderId="0" xfId="0" applyNumberFormat="1" applyAlignment="1"/>
    <xf numFmtId="0" fontId="6" fillId="0" borderId="0" xfId="0" applyFont="1" applyAlignment="1">
      <alignment horizontal="center" vertical="center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K58"/>
  <sheetViews>
    <sheetView tabSelected="1" workbookViewId="0"/>
  </sheetViews>
  <sheetFormatPr baseColWidth="10" defaultRowHeight="15" x14ac:dyDescent="0"/>
  <cols>
    <col min="4" max="4" width="29.6640625" customWidth="1"/>
    <col min="5" max="5" width="12.33203125" customWidth="1"/>
    <col min="18" max="18" width="13.5" customWidth="1"/>
  </cols>
  <sheetData>
    <row r="3" spans="3:20">
      <c r="C3" s="16" t="s">
        <v>7</v>
      </c>
      <c r="D3" s="16" t="s">
        <v>8</v>
      </c>
      <c r="E3" s="16" t="s">
        <v>9</v>
      </c>
      <c r="F3" s="16" t="s">
        <v>10</v>
      </c>
      <c r="G3" s="16" t="s">
        <v>11</v>
      </c>
      <c r="H3" s="16" t="s">
        <v>12</v>
      </c>
      <c r="I3" s="16" t="s">
        <v>14</v>
      </c>
      <c r="J3" s="16"/>
      <c r="K3" s="17" t="s">
        <v>15</v>
      </c>
      <c r="L3" s="12" t="s">
        <v>13</v>
      </c>
      <c r="M3" s="12" t="s">
        <v>16</v>
      </c>
      <c r="N3" s="13" t="s">
        <v>17</v>
      </c>
      <c r="O3" s="13" t="s">
        <v>18</v>
      </c>
      <c r="P3" s="13" t="s">
        <v>19</v>
      </c>
    </row>
    <row r="4" spans="3:20">
      <c r="C4">
        <v>193</v>
      </c>
      <c r="D4" t="s">
        <v>27</v>
      </c>
      <c r="E4" t="s">
        <v>0</v>
      </c>
      <c r="F4" t="s">
        <v>1</v>
      </c>
      <c r="G4" t="s">
        <v>2</v>
      </c>
      <c r="H4" t="s">
        <v>3</v>
      </c>
      <c r="I4" s="1">
        <v>9.925999641418457</v>
      </c>
      <c r="L4" s="2"/>
      <c r="M4" s="3">
        <f>AVERAGE(L4:L11)</f>
        <v>1.3877149191501106E-6</v>
      </c>
      <c r="N4" s="3">
        <f>STDEV(L5:L11)/SQRT(4)</f>
        <v>8.1234491143574962E-8</v>
      </c>
      <c r="O4" s="4">
        <f>M4*(1/M4)</f>
        <v>1</v>
      </c>
      <c r="P4" s="5">
        <f>N4*(1/M4)</f>
        <v>5.8538313613667896E-2</v>
      </c>
      <c r="Q4" s="6"/>
      <c r="R4" s="6"/>
      <c r="S4" s="14" t="s">
        <v>22</v>
      </c>
      <c r="T4" s="19" t="s">
        <v>23</v>
      </c>
    </row>
    <row r="5" spans="3:20">
      <c r="C5">
        <v>193</v>
      </c>
      <c r="D5" t="s">
        <v>27</v>
      </c>
      <c r="E5" t="s">
        <v>4</v>
      </c>
      <c r="F5" t="s">
        <v>1</v>
      </c>
      <c r="G5" t="s">
        <v>5</v>
      </c>
      <c r="H5" t="s">
        <v>3</v>
      </c>
      <c r="I5" s="1">
        <v>29.23900032043457</v>
      </c>
      <c r="K5">
        <f>ABS(I5-I4)</f>
        <v>19.313000679016113</v>
      </c>
      <c r="L5" s="8">
        <f>POWER(2,-(K5))</f>
        <v>1.5353503394267544E-6</v>
      </c>
      <c r="M5" s="8"/>
      <c r="N5" s="8"/>
      <c r="O5" s="9"/>
      <c r="P5" s="2"/>
      <c r="Q5" s="6"/>
      <c r="R5" s="19" t="s">
        <v>28</v>
      </c>
      <c r="S5" s="10">
        <f>O4</f>
        <v>1</v>
      </c>
      <c r="T5" s="10">
        <f>O32</f>
        <v>15.855845016997366</v>
      </c>
    </row>
    <row r="6" spans="3:20">
      <c r="C6">
        <v>217</v>
      </c>
      <c r="D6" t="s">
        <v>27</v>
      </c>
      <c r="E6" t="s">
        <v>0</v>
      </c>
      <c r="F6" t="s">
        <v>1</v>
      </c>
      <c r="G6" t="s">
        <v>2</v>
      </c>
      <c r="H6" t="s">
        <v>3</v>
      </c>
      <c r="I6" s="1">
        <v>10.350000381469727</v>
      </c>
      <c r="L6" s="2"/>
      <c r="M6" s="8"/>
      <c r="N6" s="2"/>
      <c r="O6" s="2"/>
      <c r="P6" s="2"/>
      <c r="Q6" s="6"/>
      <c r="R6" s="19" t="s">
        <v>31</v>
      </c>
      <c r="S6" s="10">
        <f>O13</f>
        <v>1.0384037347913573</v>
      </c>
      <c r="T6" s="10">
        <f>O41</f>
        <v>19.152535651264341</v>
      </c>
    </row>
    <row r="7" spans="3:20">
      <c r="C7">
        <v>217</v>
      </c>
      <c r="D7" t="s">
        <v>27</v>
      </c>
      <c r="E7" t="s">
        <v>4</v>
      </c>
      <c r="F7" t="s">
        <v>1</v>
      </c>
      <c r="G7" t="s">
        <v>5</v>
      </c>
      <c r="H7" t="s">
        <v>3</v>
      </c>
      <c r="I7" s="1">
        <v>29.742000579833984</v>
      </c>
      <c r="K7">
        <f t="shared" ref="K7" si="0">ABS(I7-I6)</f>
        <v>19.392000198364258</v>
      </c>
      <c r="L7" s="8">
        <f t="shared" ref="L7" si="1">POWER(2,-(K7))</f>
        <v>1.4535375793233277E-6</v>
      </c>
      <c r="M7" s="8"/>
      <c r="N7" s="2"/>
      <c r="O7" s="2"/>
      <c r="P7" s="2"/>
      <c r="Q7" s="6"/>
      <c r="R7" s="19" t="s">
        <v>24</v>
      </c>
      <c r="S7" s="10">
        <f>O22</f>
        <v>1.1619549650050405</v>
      </c>
      <c r="T7" s="10">
        <f>O50</f>
        <v>19.010423973194676</v>
      </c>
    </row>
    <row r="8" spans="3:20">
      <c r="C8">
        <v>241</v>
      </c>
      <c r="D8" t="s">
        <v>27</v>
      </c>
      <c r="E8" t="s">
        <v>0</v>
      </c>
      <c r="F8" t="s">
        <v>1</v>
      </c>
      <c r="G8" t="s">
        <v>2</v>
      </c>
      <c r="H8" t="s">
        <v>3</v>
      </c>
      <c r="I8" s="1">
        <v>9.8360004425048828</v>
      </c>
      <c r="L8" s="2"/>
      <c r="M8" s="8"/>
      <c r="N8" s="8"/>
      <c r="O8" s="9"/>
      <c r="P8" s="11"/>
      <c r="Q8" s="6"/>
      <c r="R8" s="19"/>
      <c r="S8" s="6"/>
      <c r="T8" s="6"/>
    </row>
    <row r="9" spans="3:20">
      <c r="C9">
        <v>241</v>
      </c>
      <c r="D9" t="s">
        <v>27</v>
      </c>
      <c r="E9" t="s">
        <v>4</v>
      </c>
      <c r="F9" t="s">
        <v>1</v>
      </c>
      <c r="G9" t="s">
        <v>5</v>
      </c>
      <c r="H9" t="s">
        <v>3</v>
      </c>
      <c r="I9" s="1">
        <v>29.277999877929688</v>
      </c>
      <c r="K9">
        <f t="shared" ref="K9" si="2">ABS(I9-I8)</f>
        <v>19.441999435424805</v>
      </c>
      <c r="L9" s="8">
        <f t="shared" ref="L9" si="3">POWER(2,-(K9))</f>
        <v>1.404025495815548E-6</v>
      </c>
      <c r="M9" s="8"/>
      <c r="N9" s="2"/>
      <c r="O9" s="2"/>
      <c r="P9" s="2"/>
      <c r="Q9" s="6"/>
      <c r="R9" s="19"/>
      <c r="S9" s="19" t="s">
        <v>6</v>
      </c>
      <c r="T9" s="19" t="s">
        <v>6</v>
      </c>
    </row>
    <row r="10" spans="3:20">
      <c r="C10">
        <v>265</v>
      </c>
      <c r="D10" t="s">
        <v>27</v>
      </c>
      <c r="E10" t="s">
        <v>4</v>
      </c>
      <c r="F10" t="s">
        <v>1</v>
      </c>
      <c r="G10" t="s">
        <v>5</v>
      </c>
      <c r="H10" t="s">
        <v>3</v>
      </c>
      <c r="I10" s="1">
        <v>30.065999984741211</v>
      </c>
      <c r="L10" s="2"/>
      <c r="M10" s="8"/>
      <c r="N10" s="2"/>
      <c r="O10" s="2"/>
      <c r="P10" s="2"/>
      <c r="Q10" s="6"/>
      <c r="R10" s="19" t="s">
        <v>28</v>
      </c>
      <c r="S10" s="10">
        <f>P4</f>
        <v>5.8538313613667896E-2</v>
      </c>
      <c r="T10" s="10">
        <f>P32</f>
        <v>0.94712598306727813</v>
      </c>
    </row>
    <row r="11" spans="3:20">
      <c r="C11">
        <v>265</v>
      </c>
      <c r="D11" t="s">
        <v>27</v>
      </c>
      <c r="E11" t="s">
        <v>0</v>
      </c>
      <c r="F11" t="s">
        <v>1</v>
      </c>
      <c r="G11" t="s">
        <v>2</v>
      </c>
      <c r="H11" t="s">
        <v>3</v>
      </c>
      <c r="I11" s="1">
        <v>10.345999717712402</v>
      </c>
      <c r="K11">
        <f>ABS(I11-I10)</f>
        <v>19.720000267028809</v>
      </c>
      <c r="L11" s="8">
        <f>POWER(2,-(K11))</f>
        <v>1.1579462620348123E-6</v>
      </c>
      <c r="M11" s="8"/>
      <c r="N11" s="2"/>
      <c r="O11" s="2"/>
      <c r="P11" s="2"/>
      <c r="Q11" s="6"/>
      <c r="R11" s="19" t="s">
        <v>31</v>
      </c>
      <c r="S11" s="10">
        <f>P13</f>
        <v>8.2301282585770588E-2</v>
      </c>
      <c r="T11" s="10">
        <f>P41</f>
        <v>1.9962858246224775</v>
      </c>
    </row>
    <row r="12" spans="3:20">
      <c r="C12" s="2"/>
      <c r="D12" s="2"/>
      <c r="E12" s="2"/>
      <c r="F12" s="2"/>
      <c r="G12" s="2"/>
      <c r="H12" s="2"/>
      <c r="I12" s="2"/>
      <c r="J12" s="2"/>
      <c r="L12" s="2"/>
      <c r="M12" s="8"/>
      <c r="N12" s="8"/>
      <c r="O12" s="9"/>
      <c r="P12" s="11"/>
      <c r="Q12" s="6"/>
      <c r="R12" s="19" t="s">
        <v>24</v>
      </c>
      <c r="S12" s="10">
        <f>P22</f>
        <v>6.6619084237730525E-2</v>
      </c>
      <c r="T12" s="10">
        <f>P50</f>
        <v>1.4325716538758588</v>
      </c>
    </row>
    <row r="13" spans="3:20">
      <c r="C13">
        <v>195</v>
      </c>
      <c r="D13" t="s">
        <v>32</v>
      </c>
      <c r="E13" t="s">
        <v>0</v>
      </c>
      <c r="F13" t="s">
        <v>1</v>
      </c>
      <c r="G13" t="s">
        <v>2</v>
      </c>
      <c r="H13" t="s">
        <v>3</v>
      </c>
      <c r="I13" s="1">
        <v>9.8889999389648438</v>
      </c>
      <c r="L13" s="2"/>
      <c r="M13" s="3">
        <f t="shared" ref="M13" si="4">AVERAGE(L13:L20)</f>
        <v>1.4410083548711612E-6</v>
      </c>
      <c r="N13" s="3">
        <f t="shared" ref="N13" si="5">STDEV(L14:L20)/SQRT(4)</f>
        <v>1.1421071770946304E-7</v>
      </c>
      <c r="O13" s="4">
        <f>M13*(1/M4)</f>
        <v>1.0384037347913573</v>
      </c>
      <c r="P13" s="5">
        <f>N13*(1/M4)</f>
        <v>8.2301282585770588E-2</v>
      </c>
      <c r="Q13" s="6"/>
      <c r="R13" s="6"/>
      <c r="S13" s="6"/>
      <c r="T13" s="6"/>
    </row>
    <row r="14" spans="3:20">
      <c r="C14">
        <v>195</v>
      </c>
      <c r="D14" t="s">
        <v>32</v>
      </c>
      <c r="E14" t="s">
        <v>4</v>
      </c>
      <c r="F14" t="s">
        <v>1</v>
      </c>
      <c r="G14" t="s">
        <v>5</v>
      </c>
      <c r="H14" t="s">
        <v>3</v>
      </c>
      <c r="I14" s="1">
        <v>29.48900032043457</v>
      </c>
      <c r="K14">
        <f t="shared" ref="K14" si="6">ABS(I14-I13)</f>
        <v>19.600000381469727</v>
      </c>
      <c r="L14" s="8">
        <f t="shared" ref="L14" si="7">POWER(2,-(K14))</f>
        <v>1.2583804720646849E-6</v>
      </c>
      <c r="M14" s="8"/>
      <c r="N14" s="8"/>
      <c r="O14" s="9"/>
      <c r="P14" s="2"/>
      <c r="Q14" s="6"/>
      <c r="R14" s="6"/>
      <c r="S14" s="19" t="s">
        <v>25</v>
      </c>
      <c r="T14" s="19" t="s">
        <v>25</v>
      </c>
    </row>
    <row r="15" spans="3:20">
      <c r="C15">
        <v>219</v>
      </c>
      <c r="D15" t="s">
        <v>32</v>
      </c>
      <c r="E15" t="s">
        <v>0</v>
      </c>
      <c r="F15" t="s">
        <v>1</v>
      </c>
      <c r="G15" t="s">
        <v>2</v>
      </c>
      <c r="H15" t="s">
        <v>3</v>
      </c>
      <c r="I15" s="1">
        <v>9.9409999847412109</v>
      </c>
      <c r="L15" s="2"/>
      <c r="M15" s="8"/>
      <c r="N15" s="2"/>
      <c r="O15" s="2"/>
      <c r="P15" s="2"/>
      <c r="Q15" s="6"/>
      <c r="R15" s="19" t="s">
        <v>29</v>
      </c>
      <c r="S15" s="6">
        <f>TTEST(L5:L11,L23:L29,2,2)</f>
        <v>0.11760499528644791</v>
      </c>
      <c r="T15" s="6">
        <f>TTEST(L33:L39,L51:L57,2,2)</f>
        <v>0.11587778479452024</v>
      </c>
    </row>
    <row r="16" spans="3:20">
      <c r="C16">
        <v>219</v>
      </c>
      <c r="D16" t="s">
        <v>32</v>
      </c>
      <c r="E16" t="s">
        <v>4</v>
      </c>
      <c r="F16" t="s">
        <v>1</v>
      </c>
      <c r="G16" t="s">
        <v>5</v>
      </c>
      <c r="H16" t="s">
        <v>3</v>
      </c>
      <c r="I16" s="1">
        <v>29.479999542236328</v>
      </c>
      <c r="K16">
        <f t="shared" ref="K16" si="8">ABS(I16-I15)</f>
        <v>19.538999557495117</v>
      </c>
      <c r="L16" s="8">
        <f t="shared" ref="L16" si="9">POWER(2,-(K16))</f>
        <v>1.3127289045246947E-6</v>
      </c>
      <c r="M16" s="8"/>
      <c r="N16" s="2"/>
      <c r="O16" s="2"/>
      <c r="P16" s="2"/>
      <c r="Q16" s="6"/>
      <c r="R16" s="19" t="s">
        <v>33</v>
      </c>
      <c r="S16" s="6">
        <f>TTEST(L5:L11,L14:L20,2,2)</f>
        <v>0.71685748857377396</v>
      </c>
      <c r="T16" s="6">
        <f>TTEST(L33:L39,L42:L48,2,2)</f>
        <v>0.18629867891477547</v>
      </c>
    </row>
    <row r="17" spans="3:21">
      <c r="C17">
        <v>243</v>
      </c>
      <c r="D17" t="s">
        <v>32</v>
      </c>
      <c r="E17" t="s">
        <v>0</v>
      </c>
      <c r="F17" t="s">
        <v>1</v>
      </c>
      <c r="G17" t="s">
        <v>2</v>
      </c>
      <c r="H17" t="s">
        <v>3</v>
      </c>
      <c r="I17" s="1">
        <v>10.076000213623047</v>
      </c>
      <c r="L17" s="2"/>
      <c r="M17" s="8"/>
      <c r="N17" s="8"/>
      <c r="O17" s="9"/>
      <c r="P17" s="11"/>
      <c r="Q17" s="6"/>
      <c r="R17" s="19" t="s">
        <v>34</v>
      </c>
      <c r="S17" s="6">
        <f>TTEST(L14:L20,L23:L29,2,2)</f>
        <v>0.28754596152594147</v>
      </c>
      <c r="T17" s="6">
        <f>TTEST(L42:L48,L51:L57,2,2)</f>
        <v>0.95575671049560973</v>
      </c>
    </row>
    <row r="18" spans="3:21">
      <c r="C18">
        <v>243</v>
      </c>
      <c r="D18" t="s">
        <v>32</v>
      </c>
      <c r="E18" t="s">
        <v>4</v>
      </c>
      <c r="F18" t="s">
        <v>1</v>
      </c>
      <c r="G18" t="s">
        <v>5</v>
      </c>
      <c r="H18" t="s">
        <v>3</v>
      </c>
      <c r="I18" s="1">
        <v>29.186000823974609</v>
      </c>
      <c r="K18">
        <f t="shared" ref="K18" si="10">ABS(I18-I17)</f>
        <v>19.110000610351562</v>
      </c>
      <c r="L18" s="8">
        <f t="shared" ref="L18" si="11">POWER(2,-(K18))</f>
        <v>1.7673257253358821E-6</v>
      </c>
      <c r="M18" s="8"/>
      <c r="N18" s="2"/>
      <c r="O18" s="2"/>
      <c r="P18" s="2"/>
      <c r="Q18" s="6"/>
      <c r="R18" s="6"/>
      <c r="S18" s="14"/>
      <c r="T18" s="15"/>
    </row>
    <row r="19" spans="3:21">
      <c r="C19">
        <v>267</v>
      </c>
      <c r="D19" t="s">
        <v>32</v>
      </c>
      <c r="E19" t="s">
        <v>4</v>
      </c>
      <c r="F19" t="s">
        <v>1</v>
      </c>
      <c r="G19" t="s">
        <v>5</v>
      </c>
      <c r="H19" t="s">
        <v>3</v>
      </c>
      <c r="I19" s="1">
        <v>29.856000900268555</v>
      </c>
      <c r="L19" s="2"/>
      <c r="M19" s="8"/>
      <c r="N19" s="2"/>
      <c r="O19" s="2"/>
      <c r="P19" s="2"/>
    </row>
    <row r="20" spans="3:21">
      <c r="C20">
        <v>267</v>
      </c>
      <c r="D20" t="s">
        <v>32</v>
      </c>
      <c r="E20" t="s">
        <v>0</v>
      </c>
      <c r="F20" t="s">
        <v>1</v>
      </c>
      <c r="G20" t="s">
        <v>2</v>
      </c>
      <c r="H20" t="s">
        <v>3</v>
      </c>
      <c r="I20" s="1">
        <v>10.435999870300293</v>
      </c>
      <c r="K20">
        <f t="shared" ref="K20" si="12">ABS(I20-I19)</f>
        <v>19.420001029968262</v>
      </c>
      <c r="L20" s="8">
        <f t="shared" ref="L20" si="13">POWER(2,-(K20))</f>
        <v>1.4255983175593832E-6</v>
      </c>
      <c r="M20" s="8"/>
      <c r="N20" s="2"/>
      <c r="O20" s="2"/>
      <c r="P20" s="2"/>
    </row>
    <row r="21" spans="3:21">
      <c r="L21" s="2"/>
      <c r="M21" s="8"/>
      <c r="N21" s="8"/>
      <c r="O21" s="2"/>
      <c r="P21" s="2"/>
      <c r="Q21" s="6"/>
      <c r="R21" s="6"/>
      <c r="S21" s="7"/>
      <c r="T21" s="6"/>
    </row>
    <row r="22" spans="3:21">
      <c r="C22">
        <v>194</v>
      </c>
      <c r="D22" t="s">
        <v>20</v>
      </c>
      <c r="E22" t="s">
        <v>4</v>
      </c>
      <c r="F22" t="s">
        <v>1</v>
      </c>
      <c r="G22" t="s">
        <v>5</v>
      </c>
      <c r="H22" t="s">
        <v>3</v>
      </c>
      <c r="I22" s="1">
        <v>29.069000244140625</v>
      </c>
      <c r="L22" s="2"/>
      <c r="M22" s="3">
        <f t="shared" ref="M22" si="14">AVERAGE(L22:L29)</f>
        <v>1.6124622403180393E-6</v>
      </c>
      <c r="N22" s="3">
        <f t="shared" ref="N22" si="15">STDEV(L23:L29)/SQRT(4)</f>
        <v>9.2448297096816634E-8</v>
      </c>
      <c r="O22" s="4">
        <f>M22*(1/M4)</f>
        <v>1.1619549650050405</v>
      </c>
      <c r="P22" s="5">
        <f>N22*(1/M4)</f>
        <v>6.6619084237730525E-2</v>
      </c>
      <c r="Q22" s="6"/>
      <c r="R22" s="6"/>
      <c r="S22" s="7"/>
      <c r="T22" s="6"/>
      <c r="U22" s="6"/>
    </row>
    <row r="23" spans="3:21">
      <c r="C23">
        <v>194</v>
      </c>
      <c r="D23" t="s">
        <v>20</v>
      </c>
      <c r="E23" t="s">
        <v>0</v>
      </c>
      <c r="F23" t="s">
        <v>1</v>
      </c>
      <c r="G23" t="s">
        <v>2</v>
      </c>
      <c r="H23" t="s">
        <v>3</v>
      </c>
      <c r="I23" s="1">
        <v>9.9379997253417969</v>
      </c>
      <c r="K23">
        <f t="shared" ref="K23" si="16">ABS(I23-I22)</f>
        <v>19.131000518798828</v>
      </c>
      <c r="L23" s="8">
        <f t="shared" ref="L23:L25" si="17">POWER(2,-(K23))</f>
        <v>1.7417868072936198E-6</v>
      </c>
      <c r="M23" s="8"/>
      <c r="N23" s="8"/>
      <c r="O23" s="9"/>
      <c r="P23" s="2"/>
      <c r="Q23" s="6"/>
      <c r="R23" s="6"/>
      <c r="S23" s="20"/>
      <c r="T23" s="6"/>
    </row>
    <row r="24" spans="3:21">
      <c r="C24">
        <v>218</v>
      </c>
      <c r="D24" t="s">
        <v>20</v>
      </c>
      <c r="E24" t="s">
        <v>0</v>
      </c>
      <c r="F24" t="s">
        <v>1</v>
      </c>
      <c r="G24" t="s">
        <v>2</v>
      </c>
      <c r="H24" t="s">
        <v>3</v>
      </c>
      <c r="I24" s="1">
        <v>11.116</v>
      </c>
      <c r="L24" s="2"/>
      <c r="M24" s="8"/>
      <c r="N24" s="2"/>
      <c r="O24" s="2"/>
      <c r="P24" s="2"/>
      <c r="Q24" s="6"/>
      <c r="R24" s="6"/>
      <c r="S24" s="20"/>
      <c r="T24" s="6"/>
    </row>
    <row r="25" spans="3:21">
      <c r="C25">
        <v>218</v>
      </c>
      <c r="D25" t="s">
        <v>20</v>
      </c>
      <c r="E25" t="s">
        <v>4</v>
      </c>
      <c r="F25" t="s">
        <v>1</v>
      </c>
      <c r="G25" t="s">
        <v>5</v>
      </c>
      <c r="H25" t="s">
        <v>3</v>
      </c>
      <c r="I25" s="1">
        <v>30.597999572753906</v>
      </c>
      <c r="K25">
        <f t="shared" ref="K25" si="18">ABS(I25-I24)</f>
        <v>19.481999572753907</v>
      </c>
      <c r="L25" s="8">
        <f t="shared" si="17"/>
        <v>1.3656322148044266E-6</v>
      </c>
      <c r="M25" s="8"/>
      <c r="N25" s="2"/>
      <c r="O25" s="2"/>
      <c r="P25" s="2"/>
      <c r="Q25" s="6"/>
      <c r="R25" s="6"/>
      <c r="S25" s="20"/>
      <c r="T25" s="6"/>
    </row>
    <row r="26" spans="3:21">
      <c r="C26">
        <v>242</v>
      </c>
      <c r="D26" t="s">
        <v>20</v>
      </c>
      <c r="E26" t="s">
        <v>0</v>
      </c>
      <c r="F26" t="s">
        <v>1</v>
      </c>
      <c r="G26" t="s">
        <v>2</v>
      </c>
      <c r="H26" t="s">
        <v>3</v>
      </c>
      <c r="I26" s="1">
        <v>9.9779996871948242</v>
      </c>
      <c r="L26" s="2"/>
      <c r="M26" s="8"/>
      <c r="N26" s="8"/>
      <c r="O26" s="9"/>
      <c r="P26" s="11"/>
      <c r="Q26" s="6"/>
      <c r="R26" s="6"/>
      <c r="S26" s="20"/>
      <c r="T26" s="6"/>
    </row>
    <row r="27" spans="3:21">
      <c r="C27">
        <v>242</v>
      </c>
      <c r="D27" t="s">
        <v>20</v>
      </c>
      <c r="E27" t="s">
        <v>4</v>
      </c>
      <c r="F27" t="s">
        <v>1</v>
      </c>
      <c r="G27" t="s">
        <v>5</v>
      </c>
      <c r="H27" t="s">
        <v>3</v>
      </c>
      <c r="I27" s="1">
        <v>29.089000701904297</v>
      </c>
      <c r="K27">
        <f t="shared" ref="K27" si="19">ABS(I27-I26)</f>
        <v>19.111001014709473</v>
      </c>
      <c r="L27" s="8">
        <f t="shared" ref="L27" si="20">POWER(2,-(K27))</f>
        <v>1.7661006379506882E-6</v>
      </c>
      <c r="M27" s="8"/>
      <c r="N27" s="2"/>
      <c r="O27" s="2"/>
      <c r="P27" s="2"/>
      <c r="Q27" s="6"/>
      <c r="R27" s="6"/>
      <c r="S27" s="7"/>
      <c r="T27" s="6"/>
    </row>
    <row r="28" spans="3:21">
      <c r="C28">
        <v>266</v>
      </c>
      <c r="D28" t="s">
        <v>20</v>
      </c>
      <c r="E28" t="s">
        <v>4</v>
      </c>
      <c r="F28" t="s">
        <v>1</v>
      </c>
      <c r="G28" t="s">
        <v>5</v>
      </c>
      <c r="H28" t="s">
        <v>3</v>
      </c>
      <c r="I28" s="1">
        <v>28.972999572753906</v>
      </c>
      <c r="M28" s="8"/>
      <c r="N28" s="2"/>
      <c r="Q28" s="6"/>
      <c r="R28" s="6"/>
      <c r="S28" s="20"/>
      <c r="T28" s="6"/>
    </row>
    <row r="29" spans="3:21">
      <c r="C29">
        <v>266</v>
      </c>
      <c r="D29" t="s">
        <v>20</v>
      </c>
      <c r="E29" t="s">
        <v>0</v>
      </c>
      <c r="F29" t="s">
        <v>1</v>
      </c>
      <c r="G29" t="s">
        <v>2</v>
      </c>
      <c r="H29" t="s">
        <v>3</v>
      </c>
      <c r="I29" s="1">
        <v>9.6979999542236328</v>
      </c>
      <c r="K29">
        <f t="shared" ref="K29" si="21">ABS(I29-I28)</f>
        <v>19.274999618530273</v>
      </c>
      <c r="L29" s="8">
        <f t="shared" ref="L29" si="22">POWER(2,-(K29))</f>
        <v>1.5763293012234227E-6</v>
      </c>
      <c r="M29" s="8"/>
      <c r="N29" s="2"/>
      <c r="Q29" s="6"/>
      <c r="R29" s="6"/>
      <c r="S29" s="20"/>
      <c r="T29" s="6"/>
    </row>
    <row r="30" spans="3:21">
      <c r="M30" s="8"/>
      <c r="N30" s="8"/>
      <c r="Q30" s="6"/>
      <c r="R30" s="6"/>
      <c r="S30" s="20"/>
      <c r="T30" s="6"/>
    </row>
    <row r="31" spans="3:21">
      <c r="Q31" s="6"/>
      <c r="R31" s="6"/>
      <c r="S31" s="21"/>
      <c r="T31" s="6"/>
    </row>
    <row r="32" spans="3:21">
      <c r="C32">
        <v>292</v>
      </c>
      <c r="D32" t="s">
        <v>30</v>
      </c>
      <c r="E32" t="s">
        <v>0</v>
      </c>
      <c r="F32" t="s">
        <v>1</v>
      </c>
      <c r="G32" t="s">
        <v>2</v>
      </c>
      <c r="H32" t="s">
        <v>3</v>
      </c>
      <c r="I32" s="1">
        <v>10.064999580383301</v>
      </c>
      <c r="L32" s="2"/>
      <c r="M32" s="3">
        <f>AVERAGE(L32:L39)</f>
        <v>2.2003392685819184E-5</v>
      </c>
      <c r="N32" s="3">
        <f>STDEV(L33:L39)/SQRT(4)</f>
        <v>1.3143408570171769E-6</v>
      </c>
      <c r="O32" s="4">
        <f>M32*(1/M4)</f>
        <v>15.855845016997366</v>
      </c>
      <c r="P32" s="5">
        <f>N32*(1/M4)</f>
        <v>0.94712598306727813</v>
      </c>
      <c r="Q32" s="6"/>
      <c r="R32" s="6"/>
      <c r="S32" s="6"/>
      <c r="T32" s="6"/>
    </row>
    <row r="33" spans="3:37">
      <c r="C33">
        <v>292</v>
      </c>
      <c r="D33" t="s">
        <v>30</v>
      </c>
      <c r="E33" t="s">
        <v>4</v>
      </c>
      <c r="F33" t="s">
        <v>1</v>
      </c>
      <c r="G33" t="s">
        <v>5</v>
      </c>
      <c r="H33" t="s">
        <v>3</v>
      </c>
      <c r="I33" s="1">
        <v>25.503000259399414</v>
      </c>
      <c r="K33">
        <f t="shared" ref="K33" si="23">ABS(I33-I32)</f>
        <v>15.438000679016113</v>
      </c>
      <c r="L33" s="8">
        <f t="shared" ref="L33" si="24">POWER(2,-(K33))</f>
        <v>2.2526759503839975E-5</v>
      </c>
      <c r="M33" s="8"/>
      <c r="N33" s="8"/>
      <c r="O33" s="9"/>
      <c r="P33" s="2"/>
      <c r="Q33" s="6"/>
      <c r="R33" s="6"/>
      <c r="S33" s="6"/>
      <c r="T33" s="6"/>
    </row>
    <row r="34" spans="3:37">
      <c r="C34">
        <v>316</v>
      </c>
      <c r="D34" t="s">
        <v>30</v>
      </c>
      <c r="E34" t="s">
        <v>4</v>
      </c>
      <c r="F34" t="s">
        <v>1</v>
      </c>
      <c r="G34" t="s">
        <v>5</v>
      </c>
      <c r="H34" t="s">
        <v>3</v>
      </c>
      <c r="I34" s="1">
        <v>25.450000762939453</v>
      </c>
      <c r="L34" s="2"/>
      <c r="M34" s="8"/>
      <c r="N34" s="2"/>
      <c r="O34" s="2"/>
      <c r="P34" s="2"/>
      <c r="Q34" s="6"/>
      <c r="R34" s="6"/>
      <c r="S34" s="6"/>
      <c r="T34" s="6"/>
    </row>
    <row r="35" spans="3:37">
      <c r="C35">
        <v>316</v>
      </c>
      <c r="D35" t="s">
        <v>30</v>
      </c>
      <c r="E35" t="s">
        <v>0</v>
      </c>
      <c r="F35" t="s">
        <v>1</v>
      </c>
      <c r="G35" t="s">
        <v>2</v>
      </c>
      <c r="H35" t="s">
        <v>3</v>
      </c>
      <c r="I35" s="1">
        <v>10.185999870300293</v>
      </c>
      <c r="K35">
        <f t="shared" ref="K35" si="25">ABS(I35-I34)</f>
        <v>15.26400089263916</v>
      </c>
      <c r="L35" s="8">
        <f t="shared" ref="L35" si="26">POWER(2,-(K35))</f>
        <v>2.5414283923861429E-5</v>
      </c>
      <c r="M35" s="8"/>
      <c r="N35" s="2"/>
      <c r="O35" s="2"/>
      <c r="P35" s="2"/>
      <c r="Q35" s="6"/>
      <c r="R35" s="6"/>
      <c r="S35" s="6"/>
      <c r="T35" s="6"/>
    </row>
    <row r="36" spans="3:37">
      <c r="C36">
        <v>340</v>
      </c>
      <c r="D36" t="s">
        <v>30</v>
      </c>
      <c r="E36" t="s">
        <v>4</v>
      </c>
      <c r="F36" t="s">
        <v>1</v>
      </c>
      <c r="G36" t="s">
        <v>5</v>
      </c>
      <c r="H36" t="s">
        <v>3</v>
      </c>
      <c r="I36" s="1">
        <v>25.520000457763672</v>
      </c>
      <c r="L36" s="2"/>
      <c r="M36" s="8"/>
      <c r="N36" s="8"/>
      <c r="O36" s="9"/>
      <c r="P36" s="11"/>
      <c r="Q36" s="6"/>
      <c r="R36" s="6"/>
      <c r="S36" s="6"/>
      <c r="T36" s="6"/>
    </row>
    <row r="37" spans="3:37">
      <c r="C37">
        <v>340</v>
      </c>
      <c r="D37" t="s">
        <v>30</v>
      </c>
      <c r="E37" t="s">
        <v>0</v>
      </c>
      <c r="F37" t="s">
        <v>1</v>
      </c>
      <c r="G37" t="s">
        <v>2</v>
      </c>
      <c r="H37" t="s">
        <v>3</v>
      </c>
      <c r="I37" s="1">
        <v>9.9650001525878906</v>
      </c>
      <c r="K37">
        <f t="shared" ref="K37" si="27">ABS(I37-I36)</f>
        <v>15.555000305175781</v>
      </c>
      <c r="L37" s="8">
        <f t="shared" ref="L37" si="28">POWER(2,-(K37))</f>
        <v>2.0772000557531286E-5</v>
      </c>
      <c r="M37" s="8"/>
      <c r="N37" s="2"/>
      <c r="O37" s="2"/>
      <c r="P37" s="2"/>
      <c r="Q37" s="6"/>
      <c r="R37" s="6"/>
      <c r="S37" s="6"/>
      <c r="T37" s="6"/>
    </row>
    <row r="38" spans="3:37">
      <c r="C38">
        <v>364</v>
      </c>
      <c r="D38" t="s">
        <v>30</v>
      </c>
      <c r="E38" t="s">
        <v>4</v>
      </c>
      <c r="F38" t="s">
        <v>1</v>
      </c>
      <c r="G38" t="s">
        <v>5</v>
      </c>
      <c r="H38" t="s">
        <v>3</v>
      </c>
      <c r="I38" s="1">
        <v>25.871000289916992</v>
      </c>
      <c r="L38" s="2"/>
      <c r="M38" s="8"/>
      <c r="N38" s="2"/>
      <c r="O38" s="2"/>
      <c r="P38" s="2"/>
      <c r="Q38" s="6"/>
      <c r="R38" s="6"/>
      <c r="S38" s="6"/>
      <c r="T38" s="6"/>
    </row>
    <row r="39" spans="3:37">
      <c r="C39">
        <v>364</v>
      </c>
      <c r="D39" t="s">
        <v>30</v>
      </c>
      <c r="E39" t="s">
        <v>0</v>
      </c>
      <c r="F39" t="s">
        <v>1</v>
      </c>
      <c r="G39" t="s">
        <v>2</v>
      </c>
      <c r="H39" t="s">
        <v>3</v>
      </c>
      <c r="I39" s="1">
        <v>10.210000038146973</v>
      </c>
      <c r="K39">
        <f t="shared" ref="K39" si="29">ABS(I39-I38)</f>
        <v>15.66100025177002</v>
      </c>
      <c r="L39" s="8">
        <f t="shared" ref="L39" si="30">POWER(2,-(K39))</f>
        <v>1.9300526758044039E-5</v>
      </c>
      <c r="M39" s="8"/>
      <c r="N39" s="2"/>
      <c r="O39" s="2"/>
      <c r="P39" s="2"/>
      <c r="Q39" s="6"/>
      <c r="R39" s="6"/>
      <c r="S39" s="6"/>
      <c r="T39" s="6"/>
      <c r="AG39" s="2"/>
      <c r="AH39" s="8"/>
      <c r="AI39" s="8"/>
      <c r="AJ39" s="9"/>
      <c r="AK39" s="11"/>
    </row>
    <row r="40" spans="3:37">
      <c r="L40" s="2"/>
      <c r="M40" s="8"/>
      <c r="N40" s="2"/>
      <c r="O40" s="2"/>
      <c r="P40" s="2"/>
      <c r="Q40" s="6"/>
      <c r="R40" s="6"/>
      <c r="S40" s="6"/>
      <c r="T40" s="6"/>
    </row>
    <row r="41" spans="3:37">
      <c r="C41">
        <v>294</v>
      </c>
      <c r="D41" t="s">
        <v>35</v>
      </c>
      <c r="E41" t="s">
        <v>0</v>
      </c>
      <c r="F41" t="s">
        <v>1</v>
      </c>
      <c r="G41" t="s">
        <v>2</v>
      </c>
      <c r="H41" t="s">
        <v>3</v>
      </c>
      <c r="I41" s="1">
        <v>10.093000411987305</v>
      </c>
      <c r="L41" s="2"/>
      <c r="M41" s="3">
        <f t="shared" ref="M41" si="31">AVERAGE(L41:L48)</f>
        <v>2.6578259462813907E-5</v>
      </c>
      <c r="N41" s="3">
        <f t="shared" ref="N41" si="32">STDEV(L42:L48)/SQRT(4)</f>
        <v>2.7702756217164933E-6</v>
      </c>
      <c r="O41" s="4">
        <f>M41*(1/M4)</f>
        <v>19.152535651264341</v>
      </c>
      <c r="P41" s="5">
        <f>N41*(1/M4)</f>
        <v>1.9962858246224775</v>
      </c>
      <c r="Q41" s="6"/>
      <c r="R41" s="6"/>
      <c r="S41" s="6"/>
      <c r="T41" s="6"/>
    </row>
    <row r="42" spans="3:37">
      <c r="C42">
        <v>294</v>
      </c>
      <c r="D42" t="s">
        <v>35</v>
      </c>
      <c r="E42" t="s">
        <v>4</v>
      </c>
      <c r="F42" t="s">
        <v>1</v>
      </c>
      <c r="G42" t="s">
        <v>5</v>
      </c>
      <c r="H42" t="s">
        <v>3</v>
      </c>
      <c r="I42" s="1">
        <v>25.677999496459961</v>
      </c>
      <c r="K42">
        <f t="shared" ref="K42" si="33">ABS(I42-I41)</f>
        <v>15.584999084472656</v>
      </c>
      <c r="L42" s="8">
        <f>POWER(2,-(K42))</f>
        <v>2.0344536181585771E-5</v>
      </c>
      <c r="M42" s="8"/>
      <c r="N42" s="8"/>
      <c r="O42" s="9"/>
      <c r="P42" s="2"/>
      <c r="Q42" s="6"/>
      <c r="R42" s="6"/>
      <c r="S42" s="6"/>
      <c r="T42" s="6"/>
    </row>
    <row r="43" spans="3:37">
      <c r="C43">
        <v>318</v>
      </c>
      <c r="D43" t="s">
        <v>35</v>
      </c>
      <c r="E43" t="s">
        <v>4</v>
      </c>
      <c r="F43" t="s">
        <v>1</v>
      </c>
      <c r="G43" t="s">
        <v>5</v>
      </c>
      <c r="H43" t="s">
        <v>3</v>
      </c>
      <c r="I43" s="1">
        <v>25.228000640869141</v>
      </c>
      <c r="L43" s="2"/>
      <c r="M43" s="8"/>
      <c r="N43" s="2"/>
      <c r="O43" s="2"/>
      <c r="P43" s="2"/>
      <c r="Q43" s="6"/>
      <c r="R43" s="6"/>
      <c r="S43" s="6"/>
      <c r="T43" s="6"/>
    </row>
    <row r="44" spans="3:37">
      <c r="C44">
        <v>318</v>
      </c>
      <c r="D44" t="s">
        <v>35</v>
      </c>
      <c r="E44" t="s">
        <v>0</v>
      </c>
      <c r="F44" t="s">
        <v>1</v>
      </c>
      <c r="G44" t="s">
        <v>2</v>
      </c>
      <c r="H44" t="s">
        <v>3</v>
      </c>
      <c r="I44" s="1">
        <v>10.217000007629395</v>
      </c>
      <c r="K44">
        <f t="shared" ref="K44" si="34">ABS(I44-I43)</f>
        <v>15.011000633239746</v>
      </c>
      <c r="L44" s="8">
        <f t="shared" ref="L44" si="35">POWER(2,-(K44))</f>
        <v>3.0285764742782743E-5</v>
      </c>
      <c r="M44" s="8"/>
      <c r="N44" s="2"/>
      <c r="O44" s="2"/>
      <c r="P44" s="2"/>
      <c r="Q44" s="6"/>
      <c r="R44" s="6"/>
      <c r="S44" s="6"/>
      <c r="T44" s="6"/>
    </row>
    <row r="45" spans="3:37">
      <c r="C45">
        <v>342</v>
      </c>
      <c r="D45" t="s">
        <v>35</v>
      </c>
      <c r="E45" t="s">
        <v>4</v>
      </c>
      <c r="F45" t="s">
        <v>1</v>
      </c>
      <c r="G45" t="s">
        <v>5</v>
      </c>
      <c r="H45" t="s">
        <v>3</v>
      </c>
      <c r="I45" s="1">
        <v>25.464000701904297</v>
      </c>
      <c r="L45" s="2"/>
      <c r="M45" s="8"/>
      <c r="N45" s="8"/>
      <c r="O45" s="9"/>
      <c r="P45" s="11"/>
      <c r="Q45" s="6"/>
      <c r="R45" s="6"/>
      <c r="S45" s="6"/>
      <c r="T45" s="6"/>
    </row>
    <row r="46" spans="3:37">
      <c r="C46">
        <v>342</v>
      </c>
      <c r="D46" t="s">
        <v>35</v>
      </c>
      <c r="E46" t="s">
        <v>0</v>
      </c>
      <c r="F46" t="s">
        <v>1</v>
      </c>
      <c r="G46" t="s">
        <v>2</v>
      </c>
      <c r="H46" t="s">
        <v>3</v>
      </c>
      <c r="I46" s="1">
        <v>10.092000007629395</v>
      </c>
      <c r="K46">
        <f t="shared" ref="K46" si="36">ABS(I46-I45)</f>
        <v>15.372000694274902</v>
      </c>
      <c r="L46" s="8">
        <f t="shared" ref="L46" si="37">POWER(2,-(K46))</f>
        <v>2.3581243218779108E-5</v>
      </c>
      <c r="M46" s="8"/>
      <c r="N46" s="2"/>
      <c r="O46" s="2"/>
      <c r="P46" s="2"/>
      <c r="Q46" s="6"/>
      <c r="R46" s="6"/>
      <c r="S46" s="6"/>
      <c r="T46" s="6"/>
    </row>
    <row r="47" spans="3:37">
      <c r="C47">
        <v>366</v>
      </c>
      <c r="D47" t="s">
        <v>35</v>
      </c>
      <c r="E47" t="s">
        <v>4</v>
      </c>
      <c r="F47" t="s">
        <v>1</v>
      </c>
      <c r="G47" t="s">
        <v>5</v>
      </c>
      <c r="H47" t="s">
        <v>3</v>
      </c>
      <c r="I47" s="1">
        <v>26.177000045776367</v>
      </c>
      <c r="L47" s="2"/>
      <c r="M47" s="8"/>
      <c r="N47" s="2"/>
      <c r="O47" s="2"/>
      <c r="P47" s="2"/>
      <c r="Q47" s="6"/>
      <c r="R47" s="6"/>
      <c r="S47" s="6"/>
      <c r="T47" s="6"/>
    </row>
    <row r="48" spans="3:37">
      <c r="C48">
        <v>366</v>
      </c>
      <c r="D48" t="s">
        <v>35</v>
      </c>
      <c r="E48" t="s">
        <v>0</v>
      </c>
      <c r="F48" t="s">
        <v>1</v>
      </c>
      <c r="G48" t="s">
        <v>2</v>
      </c>
      <c r="H48" t="s">
        <v>3</v>
      </c>
      <c r="I48" s="1">
        <v>11.25</v>
      </c>
      <c r="K48">
        <f t="shared" ref="K48" si="38">ABS(I48-I47)</f>
        <v>14.927000045776367</v>
      </c>
      <c r="L48" s="8">
        <f>POWER(2,-(K48))</f>
        <v>3.2101493708108009E-5</v>
      </c>
      <c r="M48" s="8"/>
      <c r="N48" s="2"/>
      <c r="O48" s="2"/>
      <c r="P48" s="2"/>
      <c r="Q48" s="6"/>
      <c r="R48" s="6"/>
      <c r="S48" s="6"/>
      <c r="T48" s="6"/>
    </row>
    <row r="49" spans="3:20">
      <c r="M49" s="8"/>
      <c r="N49" s="2"/>
      <c r="Q49" s="6"/>
      <c r="R49" s="6"/>
      <c r="S49" s="6"/>
      <c r="T49" s="6"/>
    </row>
    <row r="50" spans="3:20">
      <c r="C50">
        <v>293</v>
      </c>
      <c r="D50" t="s">
        <v>21</v>
      </c>
      <c r="E50" t="s">
        <v>0</v>
      </c>
      <c r="F50" t="s">
        <v>1</v>
      </c>
      <c r="G50" t="s">
        <v>2</v>
      </c>
      <c r="H50" t="s">
        <v>3</v>
      </c>
      <c r="I50" s="1">
        <v>10.289999961853027</v>
      </c>
      <c r="L50" s="2"/>
      <c r="M50" s="3">
        <f t="shared" ref="M50" si="39">AVERAGE(L50:L57)</f>
        <v>2.6381048966971174E-5</v>
      </c>
      <c r="N50" s="3">
        <f t="shared" ref="N50" si="40">STDEV(L51:L57)/SQRT(4)</f>
        <v>1.9880010568350778E-6</v>
      </c>
      <c r="O50" s="4">
        <f>M50*(1/M4)</f>
        <v>19.010423973194676</v>
      </c>
      <c r="P50" s="5">
        <f>N50*(1/M4)</f>
        <v>1.4325716538758588</v>
      </c>
      <c r="Q50" s="6"/>
      <c r="R50" s="6"/>
      <c r="S50" s="6"/>
      <c r="T50" s="6"/>
    </row>
    <row r="51" spans="3:20">
      <c r="C51">
        <v>293</v>
      </c>
      <c r="D51" t="s">
        <v>21</v>
      </c>
      <c r="E51" t="s">
        <v>4</v>
      </c>
      <c r="F51" t="s">
        <v>1</v>
      </c>
      <c r="G51" t="s">
        <v>5</v>
      </c>
      <c r="H51" t="s">
        <v>3</v>
      </c>
      <c r="I51" s="1">
        <v>25.825000762939453</v>
      </c>
      <c r="K51">
        <f t="shared" ref="K51" si="41">ABS(I51-I50)</f>
        <v>15.535000801086426</v>
      </c>
      <c r="L51" s="8">
        <f>POWER(2,-(K51))</f>
        <v>2.1061959639693062E-5</v>
      </c>
      <c r="M51" s="8"/>
      <c r="N51" s="8"/>
      <c r="O51" s="9"/>
      <c r="P51" s="2"/>
      <c r="Q51" s="6"/>
      <c r="R51" s="6"/>
      <c r="S51" s="6"/>
      <c r="T51" s="6"/>
    </row>
    <row r="52" spans="3:20">
      <c r="C52">
        <v>317</v>
      </c>
      <c r="D52" t="s">
        <v>21</v>
      </c>
      <c r="E52" t="s">
        <v>4</v>
      </c>
      <c r="F52" t="s">
        <v>1</v>
      </c>
      <c r="G52" t="s">
        <v>5</v>
      </c>
      <c r="H52" t="s">
        <v>3</v>
      </c>
      <c r="I52" s="1">
        <v>25.472000122070312</v>
      </c>
      <c r="L52" s="2"/>
      <c r="M52" s="8"/>
      <c r="N52" s="2"/>
      <c r="O52" s="2"/>
      <c r="P52" s="2"/>
      <c r="Q52" s="6"/>
      <c r="R52" s="6"/>
      <c r="S52" s="6"/>
      <c r="T52" s="6"/>
    </row>
    <row r="53" spans="3:20">
      <c r="C53">
        <v>317</v>
      </c>
      <c r="D53" t="s">
        <v>21</v>
      </c>
      <c r="E53" t="s">
        <v>0</v>
      </c>
      <c r="F53" t="s">
        <v>1</v>
      </c>
      <c r="G53" t="s">
        <v>2</v>
      </c>
      <c r="H53" t="s">
        <v>3</v>
      </c>
      <c r="I53" s="1">
        <v>10.220000267028809</v>
      </c>
      <c r="K53">
        <f t="shared" ref="K53" si="42">ABS(I53-I52)</f>
        <v>15.251999855041504</v>
      </c>
      <c r="L53" s="8">
        <f t="shared" ref="L53" si="43">POWER(2,-(K53))</f>
        <v>2.5626574014841503E-5</v>
      </c>
      <c r="M53" s="8"/>
      <c r="N53" s="2"/>
      <c r="O53" s="2"/>
      <c r="P53" s="2"/>
      <c r="Q53" s="6"/>
      <c r="R53" s="6"/>
      <c r="S53" s="6"/>
      <c r="T53" s="6"/>
    </row>
    <row r="54" spans="3:20">
      <c r="C54">
        <v>341</v>
      </c>
      <c r="D54" t="s">
        <v>21</v>
      </c>
      <c r="E54" t="s">
        <v>4</v>
      </c>
      <c r="F54" t="s">
        <v>1</v>
      </c>
      <c r="G54" t="s">
        <v>5</v>
      </c>
      <c r="H54" t="s">
        <v>3</v>
      </c>
      <c r="I54" s="1">
        <v>25.579999923706055</v>
      </c>
      <c r="L54" s="2"/>
      <c r="M54" s="8"/>
      <c r="N54" s="8"/>
      <c r="O54" s="9"/>
      <c r="P54" s="11"/>
      <c r="Q54" s="6"/>
      <c r="R54" s="6"/>
      <c r="S54" s="6"/>
      <c r="T54" s="6"/>
    </row>
    <row r="55" spans="3:20">
      <c r="C55">
        <v>341</v>
      </c>
      <c r="D55" t="s">
        <v>21</v>
      </c>
      <c r="E55" t="s">
        <v>0</v>
      </c>
      <c r="F55" t="s">
        <v>1</v>
      </c>
      <c r="G55" t="s">
        <v>2</v>
      </c>
      <c r="H55" t="s">
        <v>3</v>
      </c>
      <c r="I55" s="1">
        <v>10.515000343322754</v>
      </c>
      <c r="K55">
        <f t="shared" ref="K55" si="44">ABS(I55-I54)</f>
        <v>15.064999580383301</v>
      </c>
      <c r="L55" s="8">
        <f>POWER(2,-(K55))</f>
        <v>2.9173144398081667E-5</v>
      </c>
      <c r="M55" s="8"/>
      <c r="N55" s="2"/>
      <c r="O55" s="2"/>
      <c r="P55" s="2"/>
      <c r="Q55" s="6"/>
      <c r="R55" s="6"/>
      <c r="S55" s="6"/>
      <c r="T55" s="6"/>
    </row>
    <row r="56" spans="3:20">
      <c r="C56">
        <v>365</v>
      </c>
      <c r="D56" t="s">
        <v>21</v>
      </c>
      <c r="E56" t="s">
        <v>4</v>
      </c>
      <c r="F56" t="s">
        <v>1</v>
      </c>
      <c r="G56" t="s">
        <v>5</v>
      </c>
      <c r="H56" t="s">
        <v>3</v>
      </c>
      <c r="I56" s="1">
        <v>25.740999221801758</v>
      </c>
      <c r="L56" s="2"/>
      <c r="M56" s="8"/>
      <c r="N56" s="2"/>
      <c r="O56" s="2"/>
      <c r="P56" s="2"/>
      <c r="Q56" s="6"/>
      <c r="R56" s="6"/>
      <c r="S56" s="6"/>
      <c r="T56" s="6"/>
    </row>
    <row r="57" spans="3:20">
      <c r="C57">
        <v>365</v>
      </c>
      <c r="D57" t="s">
        <v>21</v>
      </c>
      <c r="E57" t="s">
        <v>0</v>
      </c>
      <c r="F57" t="s">
        <v>1</v>
      </c>
      <c r="G57" t="s">
        <v>2</v>
      </c>
      <c r="H57" t="s">
        <v>3</v>
      </c>
      <c r="I57" s="1">
        <v>10.699999809265137</v>
      </c>
      <c r="K57">
        <f t="shared" ref="K57" si="45">ABS(I57-I56)</f>
        <v>15.040999412536621</v>
      </c>
      <c r="L57" s="8">
        <f>POWER(2,-(K57))</f>
        <v>2.9662517815268466E-5</v>
      </c>
      <c r="M57" s="8"/>
      <c r="N57" s="2"/>
      <c r="O57" s="2"/>
      <c r="P57" s="2"/>
      <c r="Q57" s="6"/>
      <c r="R57" s="6"/>
      <c r="S57" s="6"/>
      <c r="T57" s="6"/>
    </row>
    <row r="58" spans="3:20">
      <c r="M58" s="8"/>
      <c r="N58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H57"/>
  <sheetViews>
    <sheetView workbookViewId="0"/>
  </sheetViews>
  <sheetFormatPr baseColWidth="10" defaultRowHeight="15" x14ac:dyDescent="0"/>
  <cols>
    <col min="4" max="4" width="29.33203125" customWidth="1"/>
    <col min="5" max="5" width="13.1640625" customWidth="1"/>
    <col min="18" max="18" width="15.1640625" customWidth="1"/>
  </cols>
  <sheetData>
    <row r="3" spans="3:20">
      <c r="C3" s="16" t="s">
        <v>7</v>
      </c>
      <c r="D3" s="16" t="s">
        <v>8</v>
      </c>
      <c r="E3" s="16" t="s">
        <v>9</v>
      </c>
      <c r="F3" s="16" t="s">
        <v>10</v>
      </c>
      <c r="G3" s="16" t="s">
        <v>11</v>
      </c>
      <c r="H3" s="16" t="s">
        <v>12</v>
      </c>
      <c r="I3" s="16" t="s">
        <v>14</v>
      </c>
      <c r="J3" s="16"/>
      <c r="K3" s="17" t="s">
        <v>15</v>
      </c>
      <c r="L3" s="12" t="s">
        <v>13</v>
      </c>
      <c r="M3" s="12" t="s">
        <v>16</v>
      </c>
      <c r="N3" s="13" t="s">
        <v>17</v>
      </c>
      <c r="O3" s="13" t="s">
        <v>18</v>
      </c>
      <c r="P3" s="13" t="s">
        <v>19</v>
      </c>
    </row>
    <row r="4" spans="3:20">
      <c r="C4">
        <v>199</v>
      </c>
      <c r="D4" t="s">
        <v>27</v>
      </c>
      <c r="E4" t="s">
        <v>26</v>
      </c>
      <c r="F4" t="s">
        <v>1</v>
      </c>
      <c r="G4" t="s">
        <v>5</v>
      </c>
      <c r="H4" t="s">
        <v>3</v>
      </c>
      <c r="I4" s="1">
        <v>23.715000152587891</v>
      </c>
      <c r="L4" s="2"/>
      <c r="M4" s="3">
        <f>AVERAGE(L4:L11)</f>
        <v>7.3563010956682366E-5</v>
      </c>
      <c r="N4" s="3">
        <f>STDEV(L5:L11)/SQRT(4)</f>
        <v>8.7422076835373483E-6</v>
      </c>
      <c r="O4" s="4">
        <f>M4*(1/M4)</f>
        <v>0.99999999999999989</v>
      </c>
      <c r="P4" s="5">
        <f>N4*(1/M4)</f>
        <v>0.11883972080323361</v>
      </c>
      <c r="Q4" s="6"/>
      <c r="R4" s="6"/>
      <c r="S4" s="14" t="s">
        <v>22</v>
      </c>
      <c r="T4" s="19" t="s">
        <v>23</v>
      </c>
    </row>
    <row r="5" spans="3:20">
      <c r="C5">
        <v>199</v>
      </c>
      <c r="D5" t="s">
        <v>27</v>
      </c>
      <c r="E5" t="s">
        <v>0</v>
      </c>
      <c r="F5" t="s">
        <v>1</v>
      </c>
      <c r="G5" t="s">
        <v>2</v>
      </c>
      <c r="H5" t="s">
        <v>3</v>
      </c>
      <c r="I5" s="1">
        <v>10.16100025177002</v>
      </c>
      <c r="K5">
        <f>ABS(I5-I4)</f>
        <v>13.553999900817871</v>
      </c>
      <c r="L5" s="8">
        <f>POWER(2,-(K5))</f>
        <v>8.3145637713180634E-5</v>
      </c>
      <c r="M5" s="8"/>
      <c r="N5" s="8"/>
      <c r="O5" s="9"/>
      <c r="P5" s="2"/>
      <c r="Q5" s="6"/>
      <c r="R5" s="22" t="s">
        <v>28</v>
      </c>
      <c r="S5" s="10">
        <f>O4</f>
        <v>0.99999999999999989</v>
      </c>
      <c r="T5" s="10">
        <f>O32</f>
        <v>4.4752874519578576</v>
      </c>
    </row>
    <row r="6" spans="3:20">
      <c r="C6">
        <v>223</v>
      </c>
      <c r="D6" t="s">
        <v>27</v>
      </c>
      <c r="E6" t="s">
        <v>26</v>
      </c>
      <c r="F6" t="s">
        <v>1</v>
      </c>
      <c r="G6" t="s">
        <v>5</v>
      </c>
      <c r="H6" t="s">
        <v>3</v>
      </c>
      <c r="I6" s="1">
        <v>24.36400032043457</v>
      </c>
      <c r="L6" s="2"/>
      <c r="M6" s="8"/>
      <c r="N6" s="2"/>
      <c r="O6" s="2"/>
      <c r="P6" s="2"/>
      <c r="Q6" s="6"/>
      <c r="R6" s="22" t="s">
        <v>31</v>
      </c>
      <c r="S6" s="10">
        <f>O13</f>
        <v>1.1005416591211752</v>
      </c>
      <c r="T6" s="10">
        <f>O41</f>
        <v>5.3354739609073309</v>
      </c>
    </row>
    <row r="7" spans="3:20">
      <c r="C7">
        <v>223</v>
      </c>
      <c r="D7" t="s">
        <v>27</v>
      </c>
      <c r="E7" t="s">
        <v>0</v>
      </c>
      <c r="F7" t="s">
        <v>1</v>
      </c>
      <c r="G7" t="s">
        <v>2</v>
      </c>
      <c r="H7" t="s">
        <v>3</v>
      </c>
      <c r="I7" s="1">
        <v>10.253999710083008</v>
      </c>
      <c r="K7">
        <f t="shared" ref="K7" si="0">ABS(I7-I6)</f>
        <v>14.110000610351562</v>
      </c>
      <c r="L7" s="8">
        <f t="shared" ref="L7" si="1">POWER(2,-(K7))</f>
        <v>5.6554423210748158E-5</v>
      </c>
      <c r="M7" s="8"/>
      <c r="N7" s="2"/>
      <c r="O7" s="2"/>
      <c r="P7" s="2"/>
      <c r="Q7" s="6"/>
      <c r="R7" s="22" t="s">
        <v>24</v>
      </c>
      <c r="S7" s="10">
        <f>O22</f>
        <v>1.2085724647283127</v>
      </c>
      <c r="T7" s="10">
        <f>O50</f>
        <v>5.1821730202532983</v>
      </c>
    </row>
    <row r="8" spans="3:20">
      <c r="C8">
        <v>247</v>
      </c>
      <c r="D8" t="s">
        <v>27</v>
      </c>
      <c r="E8" t="s">
        <v>26</v>
      </c>
      <c r="F8" t="s">
        <v>1</v>
      </c>
      <c r="G8" t="s">
        <v>5</v>
      </c>
      <c r="H8" t="s">
        <v>3</v>
      </c>
      <c r="I8" s="1">
        <v>23.846000671386719</v>
      </c>
      <c r="L8" s="2"/>
      <c r="M8" s="8"/>
      <c r="N8" s="8"/>
      <c r="O8" s="9"/>
      <c r="P8" s="11"/>
      <c r="Q8" s="6"/>
      <c r="R8" s="22"/>
      <c r="S8" s="6"/>
      <c r="T8" s="6"/>
    </row>
    <row r="9" spans="3:20">
      <c r="C9">
        <v>247</v>
      </c>
      <c r="D9" t="s">
        <v>27</v>
      </c>
      <c r="E9" t="s">
        <v>0</v>
      </c>
      <c r="F9" t="s">
        <v>1</v>
      </c>
      <c r="G9" t="s">
        <v>2</v>
      </c>
      <c r="H9" t="s">
        <v>3</v>
      </c>
      <c r="I9" s="1">
        <v>9.8529996871948242</v>
      </c>
      <c r="K9">
        <f t="shared" ref="K9" si="2">ABS(I9-I8)</f>
        <v>13.993000984191895</v>
      </c>
      <c r="L9" s="8">
        <f t="shared" ref="L9" si="3">POWER(2,-(K9))</f>
        <v>6.1331978449471021E-5</v>
      </c>
      <c r="M9" s="8"/>
      <c r="N9" s="2"/>
      <c r="O9" s="2"/>
      <c r="P9" s="2"/>
      <c r="Q9" s="6"/>
      <c r="R9" s="22"/>
      <c r="S9" s="18" t="s">
        <v>6</v>
      </c>
      <c r="T9" s="18" t="s">
        <v>6</v>
      </c>
    </row>
    <row r="10" spans="3:20">
      <c r="C10">
        <v>271</v>
      </c>
      <c r="D10" t="s">
        <v>27</v>
      </c>
      <c r="E10" t="s">
        <v>26</v>
      </c>
      <c r="F10" t="s">
        <v>1</v>
      </c>
      <c r="G10" t="s">
        <v>5</v>
      </c>
      <c r="H10" t="s">
        <v>3</v>
      </c>
      <c r="I10" s="1">
        <v>24.190000534057617</v>
      </c>
      <c r="L10" s="2"/>
      <c r="M10" s="8"/>
      <c r="N10" s="2"/>
      <c r="O10" s="2"/>
      <c r="P10" s="2"/>
      <c r="Q10" s="6"/>
      <c r="R10" s="22" t="s">
        <v>28</v>
      </c>
      <c r="S10" s="10">
        <f>P4</f>
        <v>0.11883972080323361</v>
      </c>
      <c r="T10" s="10">
        <f>P32</f>
        <v>0.31197107322600465</v>
      </c>
    </row>
    <row r="11" spans="3:20">
      <c r="C11">
        <v>271</v>
      </c>
      <c r="D11" t="s">
        <v>27</v>
      </c>
      <c r="E11" t="s">
        <v>0</v>
      </c>
      <c r="F11" t="s">
        <v>1</v>
      </c>
      <c r="G11" t="s">
        <v>2</v>
      </c>
      <c r="H11" t="s">
        <v>3</v>
      </c>
      <c r="I11" s="1">
        <v>10.800999641418457</v>
      </c>
      <c r="K11">
        <f>ABS(I11-I10)</f>
        <v>13.38900089263916</v>
      </c>
      <c r="L11" s="8">
        <f>POWER(2,-(K11))</f>
        <v>9.3220004453329637E-5</v>
      </c>
      <c r="M11" s="8"/>
      <c r="N11" s="2"/>
      <c r="O11" s="2"/>
      <c r="P11" s="2"/>
      <c r="Q11" s="6"/>
      <c r="R11" s="22" t="s">
        <v>31</v>
      </c>
      <c r="S11" s="10">
        <f>P13</f>
        <v>5.6502529608155799E-2</v>
      </c>
      <c r="T11" s="10">
        <f>P41</f>
        <v>0.7279648652953471</v>
      </c>
    </row>
    <row r="12" spans="3:20">
      <c r="L12" s="2"/>
      <c r="M12" s="8"/>
      <c r="N12" s="8"/>
      <c r="O12" s="9"/>
      <c r="P12" s="11"/>
      <c r="Q12" s="6"/>
      <c r="R12" s="22" t="s">
        <v>24</v>
      </c>
      <c r="S12" s="10">
        <f>P22</f>
        <v>0.12432850261339359</v>
      </c>
      <c r="T12" s="10">
        <f>P50</f>
        <v>0.42377678436304245</v>
      </c>
    </row>
    <row r="13" spans="3:20">
      <c r="C13">
        <v>201</v>
      </c>
      <c r="D13" t="s">
        <v>32</v>
      </c>
      <c r="E13" t="s">
        <v>26</v>
      </c>
      <c r="F13" t="s">
        <v>1</v>
      </c>
      <c r="G13" t="s">
        <v>5</v>
      </c>
      <c r="H13" t="s">
        <v>3</v>
      </c>
      <c r="I13" s="1">
        <v>23.840999603271484</v>
      </c>
      <c r="L13" s="2"/>
      <c r="M13" s="3">
        <f>AVERAGE(L13:L20)</f>
        <v>8.0959158128216408E-5</v>
      </c>
      <c r="N13" s="3">
        <f>STDEV(L14:L20)/SQRT(4)</f>
        <v>4.1564962046450352E-6</v>
      </c>
      <c r="O13" s="4">
        <f>M13*(1/M4)</f>
        <v>1.1005416591211752</v>
      </c>
      <c r="P13" s="5">
        <f>N13*(1/M4)</f>
        <v>5.6502529608155799E-2</v>
      </c>
      <c r="Q13" s="6"/>
      <c r="R13" s="6"/>
      <c r="S13" s="6"/>
      <c r="T13" s="6"/>
    </row>
    <row r="14" spans="3:20">
      <c r="C14">
        <v>201</v>
      </c>
      <c r="D14" t="s">
        <v>32</v>
      </c>
      <c r="E14" t="s">
        <v>0</v>
      </c>
      <c r="F14" t="s">
        <v>1</v>
      </c>
      <c r="G14" t="s">
        <v>2</v>
      </c>
      <c r="H14" t="s">
        <v>3</v>
      </c>
      <c r="I14" s="1">
        <v>10.064999580383301</v>
      </c>
      <c r="K14">
        <f t="shared" ref="K14" si="4">ABS(I14-I13)</f>
        <v>13.776000022888184</v>
      </c>
      <c r="L14" s="8">
        <f t="shared" ref="L14" si="5">POWER(2,-(K14))</f>
        <v>7.1287071294156177E-5</v>
      </c>
      <c r="M14" s="8"/>
      <c r="N14" s="8"/>
      <c r="O14" s="9"/>
      <c r="P14" s="2"/>
      <c r="Q14" s="6"/>
      <c r="R14" s="6"/>
      <c r="S14" s="19" t="s">
        <v>25</v>
      </c>
      <c r="T14" s="19" t="s">
        <v>25</v>
      </c>
    </row>
    <row r="15" spans="3:20">
      <c r="C15">
        <v>225</v>
      </c>
      <c r="D15" t="s">
        <v>32</v>
      </c>
      <c r="E15" t="s">
        <v>26</v>
      </c>
      <c r="F15" t="s">
        <v>1</v>
      </c>
      <c r="G15" t="s">
        <v>5</v>
      </c>
      <c r="H15" t="s">
        <v>3</v>
      </c>
      <c r="I15" s="1">
        <v>23.809000015258789</v>
      </c>
      <c r="L15" s="2"/>
      <c r="M15" s="8"/>
      <c r="N15" s="2"/>
      <c r="O15" s="2"/>
      <c r="P15" s="2"/>
      <c r="Q15" s="6"/>
      <c r="R15" s="19" t="s">
        <v>29</v>
      </c>
      <c r="S15" s="6">
        <f>TTEST(L5:L11,L23:L29,2,2)</f>
        <v>0.2708199286829101</v>
      </c>
      <c r="T15" s="6">
        <f>TTEST(L33:L39,L51:L57,2,2)</f>
        <v>0.22774719497875096</v>
      </c>
    </row>
    <row r="16" spans="3:20">
      <c r="C16">
        <v>225</v>
      </c>
      <c r="D16" t="s">
        <v>32</v>
      </c>
      <c r="E16" t="s">
        <v>0</v>
      </c>
      <c r="F16" t="s">
        <v>1</v>
      </c>
      <c r="G16" t="s">
        <v>2</v>
      </c>
      <c r="H16" t="s">
        <v>3</v>
      </c>
      <c r="I16" s="1">
        <v>10.340999603271484</v>
      </c>
      <c r="K16">
        <f t="shared" ref="K16" si="6">ABS(I16-I15)</f>
        <v>13.468000411987305</v>
      </c>
      <c r="L16" s="8">
        <f t="shared" ref="L16" si="7">POWER(2,-(K16))</f>
        <v>8.8252678322390602E-5</v>
      </c>
      <c r="M16" s="8"/>
      <c r="N16" s="2"/>
      <c r="O16" s="2"/>
      <c r="P16" s="2"/>
      <c r="Q16" s="6"/>
      <c r="R16" s="19" t="s">
        <v>33</v>
      </c>
      <c r="S16" s="6">
        <f>TTEST(L5:L11,L14:L20,2,2)</f>
        <v>0.47379505353109552</v>
      </c>
      <c r="T16" s="6">
        <f>TTEST(L33:L39,L42:L48,2,2)</f>
        <v>0.31913199888865873</v>
      </c>
    </row>
    <row r="17" spans="3:20">
      <c r="C17">
        <v>249</v>
      </c>
      <c r="D17" t="s">
        <v>32</v>
      </c>
      <c r="E17" t="s">
        <v>26</v>
      </c>
      <c r="F17" t="s">
        <v>1</v>
      </c>
      <c r="G17" t="s">
        <v>5</v>
      </c>
      <c r="H17" t="s">
        <v>3</v>
      </c>
      <c r="I17" s="1">
        <v>23.680000305175781</v>
      </c>
      <c r="L17" s="2"/>
      <c r="M17" s="8"/>
      <c r="N17" s="8"/>
      <c r="O17" s="9"/>
      <c r="P17" s="11"/>
      <c r="Q17" s="6"/>
      <c r="R17" s="19" t="s">
        <v>34</v>
      </c>
      <c r="S17" s="6">
        <f>TTEST(L14:L20,L23:L29,2,2)</f>
        <v>0.45903054022981404</v>
      </c>
      <c r="T17" s="6">
        <f>TTEST(L42:L48,L51:L57,2,2)</f>
        <v>0.86157868598516918</v>
      </c>
    </row>
    <row r="18" spans="3:20">
      <c r="C18">
        <v>249</v>
      </c>
      <c r="D18" t="s">
        <v>32</v>
      </c>
      <c r="E18" t="s">
        <v>0</v>
      </c>
      <c r="F18" t="s">
        <v>1</v>
      </c>
      <c r="G18" t="s">
        <v>2</v>
      </c>
      <c r="H18" t="s">
        <v>3</v>
      </c>
      <c r="I18" s="1">
        <v>10.01099967956543</v>
      </c>
      <c r="K18">
        <f t="shared" ref="K18" si="8">ABS(I18-I17)</f>
        <v>13.669000625610352</v>
      </c>
      <c r="L18" s="8">
        <f t="shared" ref="L18" si="9">POWER(2,-(K18))</f>
        <v>7.6775172507741256E-5</v>
      </c>
      <c r="M18" s="8"/>
      <c r="N18" s="2"/>
      <c r="O18" s="2"/>
      <c r="P18" s="2"/>
      <c r="Q18" s="6"/>
      <c r="R18" s="6"/>
      <c r="S18" s="14"/>
      <c r="T18" s="15"/>
    </row>
    <row r="19" spans="3:20">
      <c r="C19">
        <v>273</v>
      </c>
      <c r="D19" t="s">
        <v>32</v>
      </c>
      <c r="E19" t="s">
        <v>26</v>
      </c>
      <c r="F19" t="s">
        <v>1</v>
      </c>
      <c r="G19" t="s">
        <v>5</v>
      </c>
      <c r="H19" t="s">
        <v>3</v>
      </c>
      <c r="I19" s="1">
        <v>23.836999893188477</v>
      </c>
      <c r="L19" s="2"/>
      <c r="M19" s="8"/>
      <c r="N19" s="2"/>
      <c r="O19" s="2"/>
      <c r="P19" s="2"/>
    </row>
    <row r="20" spans="3:20">
      <c r="C20">
        <v>273</v>
      </c>
      <c r="D20" t="s">
        <v>32</v>
      </c>
      <c r="E20" t="s">
        <v>0</v>
      </c>
      <c r="F20" t="s">
        <v>1</v>
      </c>
      <c r="G20" t="s">
        <v>2</v>
      </c>
      <c r="H20" t="s">
        <v>3</v>
      </c>
      <c r="I20" s="1">
        <v>10.357000350952148</v>
      </c>
      <c r="K20">
        <f t="shared" ref="K20" si="10">ABS(I20-I19)</f>
        <v>13.479999542236328</v>
      </c>
      <c r="L20" s="8">
        <f t="shared" ref="L20" si="11">POWER(2,-(K20))</f>
        <v>8.7521710388577625E-5</v>
      </c>
      <c r="M20" s="8"/>
      <c r="N20" s="2"/>
      <c r="O20" s="2"/>
      <c r="P20" s="2"/>
    </row>
    <row r="21" spans="3:20">
      <c r="Q21" s="6"/>
      <c r="R21" s="6"/>
      <c r="S21" s="7"/>
      <c r="T21" s="6"/>
    </row>
    <row r="22" spans="3:20">
      <c r="C22">
        <v>200</v>
      </c>
      <c r="D22" t="s">
        <v>20</v>
      </c>
      <c r="E22" t="s">
        <v>26</v>
      </c>
      <c r="F22" t="s">
        <v>1</v>
      </c>
      <c r="G22" t="s">
        <v>5</v>
      </c>
      <c r="H22" t="s">
        <v>3</v>
      </c>
      <c r="I22" s="1">
        <v>23.979999542236328</v>
      </c>
      <c r="L22" s="2"/>
      <c r="M22" s="3">
        <f>AVERAGE(L22:L29)</f>
        <v>8.8906229464753492E-5</v>
      </c>
      <c r="N22" s="3">
        <f>STDEV(L23:L29)/SQRT(4)</f>
        <v>9.1459789999769855E-6</v>
      </c>
      <c r="O22" s="4">
        <f>M22*(1/M4)</f>
        <v>1.2085724647283127</v>
      </c>
      <c r="P22" s="5">
        <f>N22*(1/M4)</f>
        <v>0.12432850261339359</v>
      </c>
      <c r="Q22" s="6"/>
      <c r="R22" s="6"/>
      <c r="S22" s="7"/>
      <c r="T22" s="6"/>
    </row>
    <row r="23" spans="3:20">
      <c r="C23">
        <v>200</v>
      </c>
      <c r="D23" t="s">
        <v>20</v>
      </c>
      <c r="E23" t="s">
        <v>0</v>
      </c>
      <c r="F23" t="s">
        <v>1</v>
      </c>
      <c r="G23" t="s">
        <v>2</v>
      </c>
      <c r="H23" t="s">
        <v>3</v>
      </c>
      <c r="I23" s="1">
        <v>10.394000053405762</v>
      </c>
      <c r="K23">
        <f t="shared" ref="K23" si="12">ABS(I23-I22)</f>
        <v>13.585999488830566</v>
      </c>
      <c r="L23" s="8">
        <f t="shared" ref="L23:L25" si="13">POWER(2,-(K23))</f>
        <v>8.1321734446616211E-5</v>
      </c>
      <c r="M23" s="8"/>
      <c r="N23" s="8"/>
      <c r="O23" s="9"/>
      <c r="P23" s="2"/>
      <c r="Q23" s="6"/>
      <c r="R23" s="6"/>
      <c r="S23" s="7"/>
      <c r="T23" s="6"/>
    </row>
    <row r="24" spans="3:20">
      <c r="C24">
        <v>224</v>
      </c>
      <c r="D24" t="s">
        <v>20</v>
      </c>
      <c r="E24" t="s">
        <v>26</v>
      </c>
      <c r="F24" t="s">
        <v>1</v>
      </c>
      <c r="G24" t="s">
        <v>5</v>
      </c>
      <c r="H24" t="s">
        <v>3</v>
      </c>
      <c r="I24" s="1">
        <v>25.392000198364201</v>
      </c>
      <c r="L24" s="2"/>
      <c r="M24" s="8"/>
      <c r="N24" s="2"/>
      <c r="O24" s="2"/>
      <c r="P24" s="2"/>
      <c r="Q24" s="6"/>
      <c r="R24" s="6"/>
      <c r="S24" s="7"/>
      <c r="T24" s="6"/>
    </row>
    <row r="25" spans="3:20">
      <c r="C25">
        <v>224</v>
      </c>
      <c r="D25" t="s">
        <v>20</v>
      </c>
      <c r="E25" t="s">
        <v>0</v>
      </c>
      <c r="F25" t="s">
        <v>1</v>
      </c>
      <c r="G25" t="s">
        <v>2</v>
      </c>
      <c r="H25" t="s">
        <v>3</v>
      </c>
      <c r="I25" s="1">
        <v>12.2729997634887</v>
      </c>
      <c r="K25">
        <f t="shared" ref="K25" si="14">ABS(I25-I24)</f>
        <v>13.119000434875501</v>
      </c>
      <c r="L25" s="8">
        <f t="shared" si="13"/>
        <v>1.1240544673316411E-4</v>
      </c>
      <c r="M25" s="8"/>
      <c r="N25" s="2"/>
      <c r="O25" s="2"/>
      <c r="P25" s="2"/>
      <c r="Q25" s="6"/>
      <c r="R25" s="6"/>
      <c r="S25" s="7"/>
      <c r="T25" s="6"/>
    </row>
    <row r="26" spans="3:20">
      <c r="C26">
        <v>248</v>
      </c>
      <c r="D26" t="s">
        <v>20</v>
      </c>
      <c r="E26" t="s">
        <v>26</v>
      </c>
      <c r="F26" t="s">
        <v>1</v>
      </c>
      <c r="G26" t="s">
        <v>5</v>
      </c>
      <c r="H26" t="s">
        <v>3</v>
      </c>
      <c r="I26" s="1">
        <v>24.096000671386719</v>
      </c>
      <c r="L26" s="2"/>
      <c r="M26" s="8"/>
      <c r="N26" s="8"/>
      <c r="O26" s="9"/>
      <c r="P26" s="11"/>
      <c r="Q26" s="6"/>
      <c r="R26" s="6"/>
      <c r="S26" s="7"/>
      <c r="T26" s="6"/>
    </row>
    <row r="27" spans="3:20">
      <c r="C27">
        <v>248</v>
      </c>
      <c r="D27" t="s">
        <v>20</v>
      </c>
      <c r="E27" t="s">
        <v>0</v>
      </c>
      <c r="F27" t="s">
        <v>1</v>
      </c>
      <c r="G27" t="s">
        <v>2</v>
      </c>
      <c r="H27" t="s">
        <v>3</v>
      </c>
      <c r="I27" s="1">
        <v>10.696000099182129</v>
      </c>
      <c r="K27">
        <f t="shared" ref="K27" si="15">ABS(I27-I26)</f>
        <v>13.40000057220459</v>
      </c>
      <c r="L27" s="8">
        <f t="shared" ref="L27" si="16">POWER(2,-(K27))</f>
        <v>9.2511960775389608E-5</v>
      </c>
      <c r="M27" s="8"/>
      <c r="N27" s="2"/>
      <c r="O27" s="2"/>
      <c r="P27" s="2"/>
      <c r="Q27" s="6"/>
      <c r="R27" s="6"/>
      <c r="S27" s="7"/>
      <c r="T27" s="6"/>
    </row>
    <row r="28" spans="3:20">
      <c r="C28">
        <v>272</v>
      </c>
      <c r="D28" t="s">
        <v>20</v>
      </c>
      <c r="E28" t="s">
        <v>26</v>
      </c>
      <c r="F28" t="s">
        <v>1</v>
      </c>
      <c r="G28" t="s">
        <v>5</v>
      </c>
      <c r="H28" t="s">
        <v>3</v>
      </c>
      <c r="I28" s="1">
        <v>23.898000717163086</v>
      </c>
      <c r="Q28" s="6"/>
      <c r="R28" s="6"/>
      <c r="S28" s="7"/>
      <c r="T28" s="6"/>
    </row>
    <row r="29" spans="3:20">
      <c r="C29">
        <v>272</v>
      </c>
      <c r="D29" t="s">
        <v>20</v>
      </c>
      <c r="E29" t="s">
        <v>0</v>
      </c>
      <c r="F29" t="s">
        <v>1</v>
      </c>
      <c r="G29" t="s">
        <v>2</v>
      </c>
      <c r="H29" t="s">
        <v>3</v>
      </c>
      <c r="I29" s="1">
        <v>10.083000183105469</v>
      </c>
      <c r="K29">
        <f t="shared" ref="K29" si="17">ABS(I29-I28)</f>
        <v>13.815000534057617</v>
      </c>
      <c r="L29" s="8">
        <f t="shared" ref="L29" si="18">POWER(2,-(K29))</f>
        <v>6.9385775903844064E-5</v>
      </c>
      <c r="Q29" s="6"/>
      <c r="R29" s="6"/>
      <c r="S29" s="7"/>
      <c r="T29" s="6"/>
    </row>
    <row r="30" spans="3:20">
      <c r="I30" s="1"/>
      <c r="L30" s="8"/>
      <c r="M30" s="8"/>
      <c r="N30" s="2"/>
      <c r="O30" s="2"/>
      <c r="P30" s="2"/>
      <c r="Q30" s="6"/>
      <c r="R30" s="6"/>
      <c r="S30" s="7"/>
      <c r="T30" s="6"/>
    </row>
    <row r="31" spans="3:20">
      <c r="L31" s="2"/>
      <c r="M31" s="8"/>
      <c r="N31" s="2"/>
      <c r="O31" s="2"/>
      <c r="P31" s="2"/>
      <c r="Q31" s="6"/>
      <c r="R31" s="6"/>
      <c r="S31" s="6"/>
      <c r="T31" s="6"/>
    </row>
    <row r="32" spans="3:20">
      <c r="C32">
        <v>298</v>
      </c>
      <c r="D32" t="s">
        <v>30</v>
      </c>
      <c r="E32" t="s">
        <v>26</v>
      </c>
      <c r="F32" t="s">
        <v>1</v>
      </c>
      <c r="G32" t="s">
        <v>5</v>
      </c>
      <c r="H32" t="s">
        <v>3</v>
      </c>
      <c r="I32" s="1">
        <v>22.055000305175781</v>
      </c>
      <c r="L32" s="2"/>
      <c r="M32" s="3">
        <f t="shared" ref="M32" si="19">AVERAGE(L32:L39)</f>
        <v>3.2921561986267898E-4</v>
      </c>
      <c r="N32" s="3">
        <f t="shared" ref="N32" si="20">STDEV(L33:L39)/SQRT(4)</f>
        <v>2.2949531477892539E-5</v>
      </c>
      <c r="O32" s="4">
        <f>M32*(1/M4)</f>
        <v>4.4752874519578576</v>
      </c>
      <c r="P32" s="5">
        <f>N32*(1/M4)</f>
        <v>0.31197107322600465</v>
      </c>
      <c r="Q32" s="6"/>
      <c r="R32" s="6"/>
      <c r="S32" s="6"/>
      <c r="T32" s="6"/>
    </row>
    <row r="33" spans="3:34">
      <c r="C33">
        <v>298</v>
      </c>
      <c r="D33" t="s">
        <v>30</v>
      </c>
      <c r="E33" t="s">
        <v>0</v>
      </c>
      <c r="F33" t="s">
        <v>1</v>
      </c>
      <c r="G33" t="s">
        <v>2</v>
      </c>
      <c r="H33" t="s">
        <v>3</v>
      </c>
      <c r="I33" s="1">
        <v>10.512999534606934</v>
      </c>
      <c r="K33">
        <f t="shared" ref="K33" si="21">ABS(I33-I32)</f>
        <v>11.542000770568848</v>
      </c>
      <c r="L33" s="8">
        <f t="shared" ref="L33" si="22">POWER(2,-(K33))</f>
        <v>3.3536022943029685E-4</v>
      </c>
      <c r="M33" s="8"/>
      <c r="N33" s="8"/>
      <c r="O33" s="9"/>
      <c r="P33" s="2"/>
      <c r="Q33" s="6"/>
      <c r="R33" s="6"/>
      <c r="S33" s="6"/>
      <c r="T33" s="6"/>
    </row>
    <row r="34" spans="3:34">
      <c r="C34">
        <v>322</v>
      </c>
      <c r="D34" t="s">
        <v>30</v>
      </c>
      <c r="E34" t="s">
        <v>26</v>
      </c>
      <c r="F34" t="s">
        <v>1</v>
      </c>
      <c r="G34" t="s">
        <v>5</v>
      </c>
      <c r="H34" t="s">
        <v>3</v>
      </c>
      <c r="I34" s="1">
        <v>22.141000747680664</v>
      </c>
      <c r="L34" s="2"/>
      <c r="M34" s="8"/>
      <c r="N34" s="2"/>
      <c r="O34" s="2"/>
      <c r="P34" s="2"/>
      <c r="Q34" s="6"/>
      <c r="R34" s="6"/>
      <c r="S34" s="6"/>
      <c r="T34" s="6"/>
      <c r="AD34" s="2"/>
      <c r="AE34" s="8"/>
      <c r="AF34" s="8"/>
      <c r="AG34" s="9"/>
      <c r="AH34" s="11"/>
    </row>
    <row r="35" spans="3:34">
      <c r="C35">
        <v>322</v>
      </c>
      <c r="D35" t="s">
        <v>30</v>
      </c>
      <c r="E35" t="s">
        <v>0</v>
      </c>
      <c r="F35" t="s">
        <v>1</v>
      </c>
      <c r="G35" t="s">
        <v>2</v>
      </c>
      <c r="H35" t="s">
        <v>3</v>
      </c>
      <c r="I35" s="1">
        <v>10.27299976348877</v>
      </c>
      <c r="K35">
        <f t="shared" ref="K35" si="23">ABS(I35-I34)</f>
        <v>11.868000984191895</v>
      </c>
      <c r="L35" s="8">
        <f t="shared" ref="L35" si="24">POWER(2,-(K35))</f>
        <v>2.675319870352285E-4</v>
      </c>
      <c r="M35" s="8"/>
      <c r="N35" s="2"/>
      <c r="O35" s="2"/>
      <c r="P35" s="2"/>
      <c r="Q35" s="6"/>
      <c r="R35" s="6"/>
      <c r="S35" s="6"/>
      <c r="T35" s="6"/>
    </row>
    <row r="36" spans="3:34">
      <c r="C36">
        <v>346</v>
      </c>
      <c r="D36" t="s">
        <v>30</v>
      </c>
      <c r="E36" t="s">
        <v>26</v>
      </c>
      <c r="F36" t="s">
        <v>1</v>
      </c>
      <c r="G36" t="s">
        <v>5</v>
      </c>
      <c r="H36" t="s">
        <v>3</v>
      </c>
      <c r="I36" s="1">
        <v>21.968000411987305</v>
      </c>
      <c r="L36" s="2"/>
      <c r="M36" s="8"/>
      <c r="N36" s="8"/>
      <c r="O36" s="9"/>
      <c r="P36" s="11"/>
      <c r="Q36" s="6"/>
      <c r="R36" s="6"/>
      <c r="S36" s="6"/>
      <c r="T36" s="6"/>
    </row>
    <row r="37" spans="3:34">
      <c r="C37">
        <v>346</v>
      </c>
      <c r="D37" t="s">
        <v>30</v>
      </c>
      <c r="E37" t="s">
        <v>0</v>
      </c>
      <c r="F37" t="s">
        <v>1</v>
      </c>
      <c r="G37" t="s">
        <v>2</v>
      </c>
      <c r="H37" t="s">
        <v>3</v>
      </c>
      <c r="I37" s="1">
        <v>10.60099983215332</v>
      </c>
      <c r="K37">
        <f t="shared" ref="K37" si="25">ABS(I37-I36)</f>
        <v>11.367000579833984</v>
      </c>
      <c r="L37" s="8">
        <f t="shared" ref="L37" si="26">POWER(2,-(K37))</f>
        <v>3.7860981186941319E-4</v>
      </c>
      <c r="M37" s="8"/>
      <c r="N37" s="2"/>
      <c r="O37" s="2"/>
      <c r="P37" s="2"/>
      <c r="Q37" s="6"/>
      <c r="R37" s="6"/>
      <c r="S37" s="6"/>
      <c r="T37" s="6"/>
    </row>
    <row r="38" spans="3:34">
      <c r="C38">
        <v>370</v>
      </c>
      <c r="D38" t="s">
        <v>30</v>
      </c>
      <c r="E38" t="s">
        <v>26</v>
      </c>
      <c r="F38" t="s">
        <v>1</v>
      </c>
      <c r="G38" t="s">
        <v>5</v>
      </c>
      <c r="H38" t="s">
        <v>3</v>
      </c>
      <c r="I38" s="1">
        <v>22.163000106811523</v>
      </c>
      <c r="L38" s="2"/>
      <c r="M38" s="8"/>
      <c r="N38" s="2"/>
      <c r="O38" s="2"/>
      <c r="P38" s="2"/>
      <c r="Q38" s="6"/>
      <c r="R38" s="6"/>
      <c r="S38" s="6"/>
      <c r="T38" s="6"/>
    </row>
    <row r="39" spans="3:34">
      <c r="C39">
        <v>370</v>
      </c>
      <c r="D39" t="s">
        <v>30</v>
      </c>
      <c r="E39" t="s">
        <v>0</v>
      </c>
      <c r="F39" t="s">
        <v>1</v>
      </c>
      <c r="G39" t="s">
        <v>2</v>
      </c>
      <c r="H39" t="s">
        <v>3</v>
      </c>
      <c r="I39" s="1">
        <v>10.621000289916992</v>
      </c>
      <c r="K39">
        <f t="shared" ref="K39" si="27">ABS(I39-I38)</f>
        <v>11.541999816894531</v>
      </c>
      <c r="L39" s="8">
        <f t="shared" ref="L39" si="28">POWER(2,-(K39))</f>
        <v>3.3536045111577732E-4</v>
      </c>
      <c r="M39" s="8"/>
      <c r="N39" s="2"/>
      <c r="O39" s="2"/>
      <c r="P39" s="2"/>
      <c r="Q39" s="6"/>
      <c r="R39" s="6"/>
      <c r="S39" s="6"/>
      <c r="T39" s="6"/>
    </row>
    <row r="40" spans="3:34">
      <c r="L40" s="2"/>
      <c r="M40" s="8"/>
      <c r="N40" s="2"/>
      <c r="O40" s="2"/>
      <c r="P40" s="2"/>
      <c r="Q40" s="6"/>
      <c r="R40" s="6"/>
      <c r="S40" s="6"/>
      <c r="T40" s="6"/>
    </row>
    <row r="41" spans="3:34">
      <c r="C41">
        <v>300</v>
      </c>
      <c r="D41" t="s">
        <v>35</v>
      </c>
      <c r="E41" t="s">
        <v>26</v>
      </c>
      <c r="F41" t="s">
        <v>1</v>
      </c>
      <c r="G41" t="s">
        <v>5</v>
      </c>
      <c r="H41" t="s">
        <v>3</v>
      </c>
      <c r="I41" s="1">
        <v>22.003999710083008</v>
      </c>
      <c r="L41" s="2"/>
      <c r="M41" s="3">
        <f>AVERAGE(L41:L48)</f>
        <v>3.9249352944531945E-4</v>
      </c>
      <c r="N41" s="3">
        <f t="shared" ref="N41" si="29">STDEV(L42:L48)/SQRT(4)</f>
        <v>5.3551287361801424E-5</v>
      </c>
      <c r="O41" s="4">
        <f>M41*(1/M4)</f>
        <v>5.3354739609073309</v>
      </c>
      <c r="P41" s="5">
        <f>N41*(1/M4)</f>
        <v>0.7279648652953471</v>
      </c>
      <c r="Q41" s="6"/>
      <c r="R41" s="6"/>
      <c r="S41" s="6"/>
      <c r="T41" s="6"/>
    </row>
    <row r="42" spans="3:34">
      <c r="C42">
        <v>300</v>
      </c>
      <c r="D42" t="s">
        <v>35</v>
      </c>
      <c r="E42" t="s">
        <v>0</v>
      </c>
      <c r="F42" t="s">
        <v>1</v>
      </c>
      <c r="G42" t="s">
        <v>2</v>
      </c>
      <c r="H42" t="s">
        <v>3</v>
      </c>
      <c r="I42" s="1">
        <v>10.595000267028809</v>
      </c>
      <c r="K42">
        <f t="shared" ref="K42" si="30">ABS(I42-I41)</f>
        <v>11.408999443054199</v>
      </c>
      <c r="L42" s="8">
        <f>POWER(2,-(K42))</f>
        <v>3.6774683792247258E-4</v>
      </c>
      <c r="M42" s="8"/>
      <c r="N42" s="8"/>
      <c r="O42" s="9"/>
      <c r="P42" s="2"/>
      <c r="Q42" s="6"/>
      <c r="R42" s="6"/>
      <c r="S42" s="6"/>
      <c r="T42" s="6"/>
    </row>
    <row r="43" spans="3:34">
      <c r="C43">
        <v>324</v>
      </c>
      <c r="D43" t="s">
        <v>35</v>
      </c>
      <c r="E43" t="s">
        <v>26</v>
      </c>
      <c r="F43" t="s">
        <v>1</v>
      </c>
      <c r="G43" t="s">
        <v>5</v>
      </c>
      <c r="H43" t="s">
        <v>3</v>
      </c>
      <c r="I43" s="1">
        <v>21.985000610351562</v>
      </c>
      <c r="L43" s="2"/>
      <c r="M43" s="8"/>
      <c r="N43" s="2"/>
      <c r="O43" s="2"/>
      <c r="P43" s="2"/>
      <c r="Q43" s="6"/>
      <c r="R43" s="6"/>
      <c r="S43" s="6"/>
      <c r="T43" s="6"/>
    </row>
    <row r="44" spans="3:34">
      <c r="C44">
        <v>324</v>
      </c>
      <c r="D44" t="s">
        <v>35</v>
      </c>
      <c r="E44" t="s">
        <v>0</v>
      </c>
      <c r="F44" t="s">
        <v>1</v>
      </c>
      <c r="G44" t="s">
        <v>2</v>
      </c>
      <c r="H44" t="s">
        <v>3</v>
      </c>
      <c r="I44" s="1">
        <v>10.687000274658203</v>
      </c>
      <c r="K44">
        <f t="shared" ref="K44" si="31">ABS(I44-I43)</f>
        <v>11.298000335693359</v>
      </c>
      <c r="L44" s="8">
        <f t="shared" ref="L44" si="32">POWER(2,-(K44))</f>
        <v>3.9715771917533499E-4</v>
      </c>
      <c r="M44" s="8"/>
      <c r="N44" s="2"/>
      <c r="O44" s="2"/>
      <c r="P44" s="2"/>
      <c r="Q44" s="6"/>
      <c r="R44" s="6"/>
      <c r="S44" s="6"/>
      <c r="T44" s="6"/>
    </row>
    <row r="45" spans="3:34">
      <c r="C45">
        <v>348</v>
      </c>
      <c r="D45" t="s">
        <v>35</v>
      </c>
      <c r="E45" t="s">
        <v>26</v>
      </c>
      <c r="F45" t="s">
        <v>1</v>
      </c>
      <c r="G45" t="s">
        <v>5</v>
      </c>
      <c r="H45" t="s">
        <v>3</v>
      </c>
      <c r="I45" s="1">
        <v>22.183000564575195</v>
      </c>
      <c r="L45" s="2"/>
      <c r="M45" s="8"/>
      <c r="N45" s="8"/>
      <c r="O45" s="9"/>
      <c r="P45" s="11"/>
      <c r="Q45" s="6"/>
      <c r="R45" s="6"/>
      <c r="S45" s="6"/>
      <c r="T45" s="6"/>
    </row>
    <row r="46" spans="3:34">
      <c r="C46">
        <v>348</v>
      </c>
      <c r="D46" t="s">
        <v>35</v>
      </c>
      <c r="E46" t="s">
        <v>0</v>
      </c>
      <c r="F46" t="s">
        <v>1</v>
      </c>
      <c r="G46" t="s">
        <v>2</v>
      </c>
      <c r="H46" t="s">
        <v>3</v>
      </c>
      <c r="I46" s="1">
        <v>10.343999862670898</v>
      </c>
      <c r="K46">
        <f t="shared" ref="K46" si="33">ABS(I46-I45)</f>
        <v>11.839000701904297</v>
      </c>
      <c r="L46" s="8">
        <f t="shared" ref="L46" si="34">POWER(2,-(K46))</f>
        <v>2.7296418628007947E-4</v>
      </c>
      <c r="M46" s="8"/>
      <c r="N46" s="2"/>
      <c r="O46" s="2"/>
      <c r="P46" s="2"/>
      <c r="Q46" s="6"/>
      <c r="R46" s="6"/>
      <c r="S46" s="6"/>
      <c r="T46" s="6"/>
    </row>
    <row r="47" spans="3:34">
      <c r="C47">
        <v>372</v>
      </c>
      <c r="D47" t="s">
        <v>35</v>
      </c>
      <c r="E47" t="s">
        <v>26</v>
      </c>
      <c r="F47" t="s">
        <v>1</v>
      </c>
      <c r="G47" t="s">
        <v>5</v>
      </c>
      <c r="H47" t="s">
        <v>3</v>
      </c>
      <c r="I47" s="1">
        <v>22.242000579833984</v>
      </c>
      <c r="L47" s="2"/>
      <c r="M47" s="8"/>
      <c r="N47" s="2"/>
      <c r="O47" s="2"/>
      <c r="P47" s="2"/>
      <c r="Q47" s="6"/>
      <c r="R47" s="6"/>
      <c r="S47" s="6"/>
      <c r="T47" s="6"/>
    </row>
    <row r="48" spans="3:34">
      <c r="C48">
        <v>372</v>
      </c>
      <c r="D48" t="s">
        <v>35</v>
      </c>
      <c r="E48" t="s">
        <v>0</v>
      </c>
      <c r="F48" t="s">
        <v>1</v>
      </c>
      <c r="G48" t="s">
        <v>2</v>
      </c>
      <c r="H48" t="s">
        <v>3</v>
      </c>
      <c r="I48" s="1">
        <v>11.366000175476074</v>
      </c>
      <c r="K48">
        <f t="shared" ref="K48" si="35">ABS(I48-I47)</f>
        <v>10.87600040435791</v>
      </c>
      <c r="L48" s="8">
        <f>POWER(2,-(K48))</f>
        <v>5.3210537440339083E-4</v>
      </c>
      <c r="M48" s="8"/>
      <c r="N48" s="2"/>
      <c r="O48" s="2"/>
      <c r="P48" s="2"/>
      <c r="Q48" s="6"/>
      <c r="R48" s="6"/>
      <c r="S48" s="6"/>
      <c r="T48" s="6"/>
    </row>
    <row r="49" spans="3:20">
      <c r="Q49" s="6"/>
      <c r="R49" s="6"/>
      <c r="S49" s="6"/>
      <c r="T49" s="6"/>
    </row>
    <row r="50" spans="3:20">
      <c r="C50">
        <v>299</v>
      </c>
      <c r="D50" t="s">
        <v>21</v>
      </c>
      <c r="E50" t="s">
        <v>26</v>
      </c>
      <c r="F50" t="s">
        <v>1</v>
      </c>
      <c r="G50" t="s">
        <v>5</v>
      </c>
      <c r="H50" t="s">
        <v>3</v>
      </c>
      <c r="I50" s="1">
        <v>22.396999359130859</v>
      </c>
      <c r="L50" s="2"/>
      <c r="M50" s="3">
        <f>AVERAGE(L50:L57)</f>
        <v>3.8121625066831713E-4</v>
      </c>
      <c r="N50" s="3">
        <f>STDEV(L51:L57)/SQRT(4)</f>
        <v>3.1174296231286114E-5</v>
      </c>
      <c r="O50" s="4">
        <f>M50*(1/M4)</f>
        <v>5.1821730202532983</v>
      </c>
      <c r="P50" s="5">
        <f>N50*(1/M4)</f>
        <v>0.42377678436304245</v>
      </c>
      <c r="Q50" s="6"/>
      <c r="R50" s="6"/>
      <c r="S50" s="6"/>
      <c r="T50" s="6"/>
    </row>
    <row r="51" spans="3:20">
      <c r="C51">
        <v>299</v>
      </c>
      <c r="D51" t="s">
        <v>21</v>
      </c>
      <c r="E51" t="s">
        <v>0</v>
      </c>
      <c r="F51" t="s">
        <v>1</v>
      </c>
      <c r="G51" t="s">
        <v>2</v>
      </c>
      <c r="H51" t="s">
        <v>3</v>
      </c>
      <c r="I51" s="1">
        <v>10.63700008392334</v>
      </c>
      <c r="K51">
        <f t="shared" ref="K51" si="36">ABS(I51-I50)</f>
        <v>11.75999927520752</v>
      </c>
      <c r="L51" s="8">
        <f>POWER(2,-(K51))</f>
        <v>2.8832843133448752E-4</v>
      </c>
      <c r="M51" s="8"/>
      <c r="N51" s="8"/>
      <c r="O51" s="9"/>
      <c r="P51" s="2"/>
      <c r="Q51" s="6"/>
      <c r="R51" s="6"/>
      <c r="S51" s="6"/>
      <c r="T51" s="6"/>
    </row>
    <row r="52" spans="3:20">
      <c r="C52">
        <v>323</v>
      </c>
      <c r="D52" t="s">
        <v>21</v>
      </c>
      <c r="E52" t="s">
        <v>26</v>
      </c>
      <c r="F52" t="s">
        <v>1</v>
      </c>
      <c r="G52" t="s">
        <v>5</v>
      </c>
      <c r="H52" t="s">
        <v>3</v>
      </c>
      <c r="I52" s="1">
        <v>21.982999801635742</v>
      </c>
      <c r="L52" s="2"/>
      <c r="M52" s="8"/>
      <c r="N52" s="2"/>
      <c r="O52" s="2"/>
      <c r="P52" s="2"/>
      <c r="Q52" s="6"/>
      <c r="R52" s="6"/>
      <c r="S52" s="6"/>
      <c r="T52" s="6"/>
    </row>
    <row r="53" spans="3:20">
      <c r="C53">
        <v>323</v>
      </c>
      <c r="D53" t="s">
        <v>21</v>
      </c>
      <c r="E53" t="s">
        <v>0</v>
      </c>
      <c r="F53" t="s">
        <v>1</v>
      </c>
      <c r="G53" t="s">
        <v>2</v>
      </c>
      <c r="H53" t="s">
        <v>3</v>
      </c>
      <c r="I53" s="1">
        <v>10.704000473022461</v>
      </c>
      <c r="K53">
        <f t="shared" ref="K53" si="37">ABS(I53-I52)</f>
        <v>11.278999328613281</v>
      </c>
      <c r="L53" s="8">
        <f t="shared" ref="L53" si="38">POWER(2,-(K53))</f>
        <v>4.0242308031908407E-4</v>
      </c>
      <c r="M53" s="8"/>
      <c r="N53" s="2"/>
      <c r="O53" s="2"/>
      <c r="P53" s="2"/>
      <c r="Q53" s="6"/>
      <c r="R53" s="6"/>
      <c r="S53" s="6"/>
      <c r="T53" s="6"/>
    </row>
    <row r="54" spans="3:20">
      <c r="C54">
        <v>347</v>
      </c>
      <c r="D54" t="s">
        <v>21</v>
      </c>
      <c r="E54" t="s">
        <v>26</v>
      </c>
      <c r="F54" t="s">
        <v>1</v>
      </c>
      <c r="G54" t="s">
        <v>5</v>
      </c>
      <c r="H54" t="s">
        <v>3</v>
      </c>
      <c r="I54" s="1">
        <v>22.270000457763672</v>
      </c>
      <c r="L54" s="2"/>
      <c r="M54" s="8"/>
      <c r="N54" s="8"/>
      <c r="O54" s="9"/>
      <c r="P54" s="11"/>
      <c r="Q54" s="6"/>
      <c r="R54" s="6"/>
      <c r="S54" s="6"/>
      <c r="T54" s="6"/>
    </row>
    <row r="55" spans="3:20">
      <c r="C55">
        <v>347</v>
      </c>
      <c r="D55" t="s">
        <v>21</v>
      </c>
      <c r="E55" t="s">
        <v>0</v>
      </c>
      <c r="F55" t="s">
        <v>1</v>
      </c>
      <c r="G55" t="s">
        <v>2</v>
      </c>
      <c r="H55" t="s">
        <v>3</v>
      </c>
      <c r="I55" s="1">
        <v>11.052000045776367</v>
      </c>
      <c r="K55">
        <f t="shared" ref="K55" si="39">ABS(I55-I54)</f>
        <v>11.218000411987305</v>
      </c>
      <c r="L55" s="8">
        <f t="shared" ref="L55" si="40">POWER(2,-(K55))</f>
        <v>4.1980285191613279E-4</v>
      </c>
      <c r="M55" s="8"/>
      <c r="N55" s="2"/>
      <c r="O55" s="2"/>
      <c r="P55" s="2"/>
      <c r="Q55" s="6"/>
      <c r="R55" s="6"/>
      <c r="S55" s="6"/>
      <c r="T55" s="6"/>
    </row>
    <row r="56" spans="3:20">
      <c r="C56">
        <v>371</v>
      </c>
      <c r="D56" t="s">
        <v>21</v>
      </c>
      <c r="E56" t="s">
        <v>26</v>
      </c>
      <c r="F56" t="s">
        <v>1</v>
      </c>
      <c r="G56" t="s">
        <v>5</v>
      </c>
      <c r="H56" t="s">
        <v>3</v>
      </c>
      <c r="I56" s="1">
        <v>22.281999588012695</v>
      </c>
      <c r="L56" s="2"/>
      <c r="M56" s="8"/>
      <c r="N56" s="2"/>
      <c r="O56" s="2"/>
      <c r="P56" s="2"/>
      <c r="Q56" s="6"/>
      <c r="R56" s="6"/>
      <c r="S56" s="6"/>
      <c r="T56" s="6"/>
    </row>
    <row r="57" spans="3:20">
      <c r="C57">
        <v>371</v>
      </c>
      <c r="D57" t="s">
        <v>21</v>
      </c>
      <c r="E57" t="s">
        <v>0</v>
      </c>
      <c r="F57" t="s">
        <v>1</v>
      </c>
      <c r="G57" t="s">
        <v>2</v>
      </c>
      <c r="H57" t="s">
        <v>3</v>
      </c>
      <c r="I57" s="1">
        <v>11.045000076293945</v>
      </c>
      <c r="K57">
        <f t="shared" ref="K57" si="41">ABS(I57-I56)</f>
        <v>11.23699951171875</v>
      </c>
      <c r="L57" s="8">
        <f t="shared" ref="L57" si="42">POWER(2,-(K57))</f>
        <v>4.1431063910356411E-4</v>
      </c>
      <c r="M57" s="8"/>
      <c r="N57" s="2"/>
      <c r="O57" s="2"/>
      <c r="P57" s="2"/>
      <c r="Q57" s="6"/>
      <c r="R57" s="6"/>
      <c r="S57" s="6"/>
      <c r="T57" s="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Panel C</vt:lpstr>
      <vt:lpstr>Panel 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Kasmir Ramo</dc:creator>
  <cp:lastModifiedBy>Kasmir Ramo</cp:lastModifiedBy>
  <dcterms:created xsi:type="dcterms:W3CDTF">2016-07-16T20:03:14Z</dcterms:created>
  <dcterms:modified xsi:type="dcterms:W3CDTF">2016-07-24T12:59:52Z</dcterms:modified>
</cp:coreProperties>
</file>