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760" yWindow="0" windowWidth="25360" windowHeight="16400" tabRatio="500"/>
  </bookViews>
  <sheets>
    <sheet name="Panel B" sheetId="1" r:id="rId1"/>
    <sheet name="Panel C" sheetId="2" r:id="rId2"/>
    <sheet name="Panel D" sheetId="3" r:id="rId3"/>
    <sheet name="Panel E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2" i="4" l="1"/>
  <c r="D70" i="4"/>
  <c r="D71" i="4"/>
  <c r="D72" i="4"/>
  <c r="F70" i="4"/>
  <c r="G70" i="4"/>
  <c r="H70" i="4"/>
  <c r="I70" i="4"/>
  <c r="J70" i="4"/>
  <c r="K70" i="4"/>
  <c r="L70" i="4"/>
  <c r="M70" i="4"/>
  <c r="N70" i="4"/>
  <c r="F71" i="4"/>
  <c r="G71" i="4"/>
  <c r="H71" i="4"/>
  <c r="I71" i="4"/>
  <c r="J71" i="4"/>
  <c r="K71" i="4"/>
  <c r="L71" i="4"/>
  <c r="M71" i="4"/>
  <c r="N71" i="4"/>
  <c r="F72" i="4"/>
  <c r="G72" i="4"/>
  <c r="H72" i="4"/>
  <c r="I72" i="4"/>
  <c r="J72" i="4"/>
  <c r="K72" i="4"/>
  <c r="L72" i="4"/>
  <c r="M72" i="4"/>
  <c r="N72" i="4"/>
  <c r="E71" i="4"/>
  <c r="E70" i="4"/>
  <c r="E66" i="4"/>
  <c r="F66" i="4"/>
  <c r="G66" i="4"/>
  <c r="H66" i="4"/>
  <c r="I66" i="4"/>
  <c r="J66" i="4"/>
  <c r="K66" i="4"/>
  <c r="L66" i="4"/>
  <c r="M66" i="4"/>
  <c r="N66" i="4"/>
  <c r="E67" i="4"/>
  <c r="F67" i="4"/>
  <c r="G67" i="4"/>
  <c r="H67" i="4"/>
  <c r="I67" i="4"/>
  <c r="J67" i="4"/>
  <c r="K67" i="4"/>
  <c r="L67" i="4"/>
  <c r="M67" i="4"/>
  <c r="N67" i="4"/>
  <c r="E68" i="4"/>
  <c r="F68" i="4"/>
  <c r="G68" i="4"/>
  <c r="H68" i="4"/>
  <c r="I68" i="4"/>
  <c r="J68" i="4"/>
  <c r="K68" i="4"/>
  <c r="L68" i="4"/>
  <c r="M68" i="4"/>
  <c r="N68" i="4"/>
  <c r="D67" i="4"/>
  <c r="D68" i="4"/>
  <c r="D66" i="4"/>
  <c r="D63" i="4"/>
  <c r="E62" i="4"/>
  <c r="F62" i="4"/>
  <c r="G62" i="4"/>
  <c r="H62" i="4"/>
  <c r="I62" i="4"/>
  <c r="J62" i="4"/>
  <c r="K62" i="4"/>
  <c r="L62" i="4"/>
  <c r="M62" i="4"/>
  <c r="N62" i="4"/>
  <c r="E63" i="4"/>
  <c r="F63" i="4"/>
  <c r="G63" i="4"/>
  <c r="H63" i="4"/>
  <c r="I63" i="4"/>
  <c r="J63" i="4"/>
  <c r="K63" i="4"/>
  <c r="L63" i="4"/>
  <c r="M63" i="4"/>
  <c r="N63" i="4"/>
  <c r="E64" i="4"/>
  <c r="F64" i="4"/>
  <c r="G64" i="4"/>
  <c r="H64" i="4"/>
  <c r="I64" i="4"/>
  <c r="J64" i="4"/>
  <c r="K64" i="4"/>
  <c r="L64" i="4"/>
  <c r="M64" i="4"/>
  <c r="N64" i="4"/>
  <c r="D64" i="4"/>
  <c r="D62" i="4"/>
  <c r="N58" i="4"/>
  <c r="M58" i="4"/>
  <c r="L58" i="4"/>
  <c r="K58" i="4"/>
  <c r="J58" i="4"/>
  <c r="I58" i="4"/>
  <c r="H58" i="4"/>
  <c r="G58" i="4"/>
  <c r="F58" i="4"/>
  <c r="E58" i="4"/>
  <c r="D58" i="4"/>
  <c r="N57" i="4"/>
  <c r="M57" i="4"/>
  <c r="L57" i="4"/>
  <c r="K57" i="4"/>
  <c r="J57" i="4"/>
  <c r="I57" i="4"/>
  <c r="H57" i="4"/>
  <c r="G57" i="4"/>
  <c r="F57" i="4"/>
  <c r="E57" i="4"/>
  <c r="D57" i="4"/>
  <c r="N56" i="4"/>
  <c r="M56" i="4"/>
  <c r="L56" i="4"/>
  <c r="K56" i="4"/>
  <c r="J56" i="4"/>
  <c r="I56" i="4"/>
  <c r="H56" i="4"/>
  <c r="G56" i="4"/>
  <c r="F56" i="4"/>
  <c r="E56" i="4"/>
  <c r="D56" i="4"/>
  <c r="N55" i="4"/>
  <c r="M55" i="4"/>
  <c r="L55" i="4"/>
  <c r="K55" i="4"/>
  <c r="J55" i="4"/>
  <c r="I55" i="4"/>
  <c r="H55" i="4"/>
  <c r="G55" i="4"/>
  <c r="F55" i="4"/>
  <c r="E55" i="4"/>
  <c r="D55" i="4"/>
  <c r="N54" i="4"/>
  <c r="M54" i="4"/>
  <c r="L54" i="4"/>
  <c r="K54" i="4"/>
  <c r="J54" i="4"/>
  <c r="I54" i="4"/>
  <c r="H54" i="4"/>
  <c r="G54" i="4"/>
  <c r="F54" i="4"/>
  <c r="E54" i="4"/>
  <c r="D54" i="4"/>
  <c r="N53" i="4"/>
  <c r="M53" i="4"/>
  <c r="L53" i="4"/>
  <c r="K53" i="4"/>
  <c r="J53" i="4"/>
  <c r="I53" i="4"/>
  <c r="H53" i="4"/>
  <c r="G53" i="4"/>
  <c r="F53" i="4"/>
  <c r="E53" i="4"/>
  <c r="D53" i="4"/>
  <c r="N52" i="4"/>
  <c r="M52" i="4"/>
  <c r="L52" i="4"/>
  <c r="K52" i="4"/>
  <c r="J52" i="4"/>
  <c r="I52" i="4"/>
  <c r="H52" i="4"/>
  <c r="G52" i="4"/>
  <c r="F52" i="4"/>
  <c r="E52" i="4"/>
  <c r="D52" i="4"/>
  <c r="N51" i="4"/>
  <c r="M51" i="4"/>
  <c r="L51" i="4"/>
  <c r="K51" i="4"/>
  <c r="J51" i="4"/>
  <c r="I51" i="4"/>
  <c r="H51" i="4"/>
  <c r="G51" i="4"/>
  <c r="F51" i="4"/>
  <c r="E51" i="4"/>
  <c r="D51" i="4"/>
  <c r="N49" i="4"/>
  <c r="M49" i="4"/>
  <c r="L49" i="4"/>
  <c r="K49" i="4"/>
  <c r="J49" i="4"/>
  <c r="I49" i="4"/>
  <c r="H49" i="4"/>
  <c r="G49" i="4"/>
  <c r="F49" i="4"/>
  <c r="E49" i="4"/>
  <c r="D49" i="4"/>
  <c r="N48" i="4"/>
  <c r="M48" i="4"/>
  <c r="L48" i="4"/>
  <c r="K48" i="4"/>
  <c r="J48" i="4"/>
  <c r="I48" i="4"/>
  <c r="H48" i="4"/>
  <c r="G48" i="4"/>
  <c r="F48" i="4"/>
  <c r="E48" i="4"/>
  <c r="D48" i="4"/>
  <c r="N47" i="4"/>
  <c r="M47" i="4"/>
  <c r="L47" i="4"/>
  <c r="K47" i="4"/>
  <c r="J47" i="4"/>
  <c r="I47" i="4"/>
  <c r="H47" i="4"/>
  <c r="G47" i="4"/>
  <c r="F47" i="4"/>
  <c r="E47" i="4"/>
  <c r="D47" i="4"/>
  <c r="N46" i="4"/>
  <c r="M46" i="4"/>
  <c r="L46" i="4"/>
  <c r="K46" i="4"/>
  <c r="J46" i="4"/>
  <c r="I46" i="4"/>
  <c r="H46" i="4"/>
  <c r="G46" i="4"/>
  <c r="F46" i="4"/>
  <c r="E46" i="4"/>
  <c r="D46" i="4"/>
  <c r="N45" i="4"/>
  <c r="M45" i="4"/>
  <c r="L45" i="4"/>
  <c r="K45" i="4"/>
  <c r="J45" i="4"/>
  <c r="I45" i="4"/>
  <c r="H45" i="4"/>
  <c r="G45" i="4"/>
  <c r="F45" i="4"/>
  <c r="E45" i="4"/>
  <c r="D45" i="4"/>
  <c r="N44" i="4"/>
  <c r="M44" i="4"/>
  <c r="L44" i="4"/>
  <c r="K44" i="4"/>
  <c r="J44" i="4"/>
  <c r="I44" i="4"/>
  <c r="H44" i="4"/>
  <c r="G44" i="4"/>
  <c r="F44" i="4"/>
  <c r="E44" i="4"/>
  <c r="D44" i="4"/>
  <c r="N43" i="4"/>
  <c r="M43" i="4"/>
  <c r="L43" i="4"/>
  <c r="K43" i="4"/>
  <c r="J43" i="4"/>
  <c r="I43" i="4"/>
  <c r="H43" i="4"/>
  <c r="G43" i="4"/>
  <c r="F43" i="4"/>
  <c r="E43" i="4"/>
  <c r="D43" i="4"/>
  <c r="N42" i="4"/>
  <c r="M42" i="4"/>
  <c r="L42" i="4"/>
  <c r="K42" i="4"/>
  <c r="J42" i="4"/>
  <c r="I42" i="4"/>
  <c r="H42" i="4"/>
  <c r="G42" i="4"/>
  <c r="F42" i="4"/>
  <c r="E42" i="4"/>
  <c r="D42" i="4"/>
  <c r="D34" i="4"/>
  <c r="E34" i="4"/>
  <c r="F34" i="4"/>
  <c r="G34" i="4"/>
  <c r="H34" i="4"/>
  <c r="I34" i="4"/>
  <c r="J34" i="4"/>
  <c r="K34" i="4"/>
  <c r="L34" i="4"/>
  <c r="M34" i="4"/>
  <c r="N34" i="4"/>
  <c r="D35" i="4"/>
  <c r="E35" i="4"/>
  <c r="F35" i="4"/>
  <c r="G35" i="4"/>
  <c r="H35" i="4"/>
  <c r="I35" i="4"/>
  <c r="J35" i="4"/>
  <c r="K35" i="4"/>
  <c r="L35" i="4"/>
  <c r="M35" i="4"/>
  <c r="N35" i="4"/>
  <c r="D36" i="4"/>
  <c r="E36" i="4"/>
  <c r="F36" i="4"/>
  <c r="G36" i="4"/>
  <c r="H36" i="4"/>
  <c r="I36" i="4"/>
  <c r="J36" i="4"/>
  <c r="K36" i="4"/>
  <c r="L36" i="4"/>
  <c r="M36" i="4"/>
  <c r="N36" i="4"/>
  <c r="D37" i="4"/>
  <c r="E37" i="4"/>
  <c r="F37" i="4"/>
  <c r="G37" i="4"/>
  <c r="H37" i="4"/>
  <c r="I37" i="4"/>
  <c r="J37" i="4"/>
  <c r="K37" i="4"/>
  <c r="L37" i="4"/>
  <c r="M37" i="4"/>
  <c r="N37" i="4"/>
  <c r="D38" i="4"/>
  <c r="E38" i="4"/>
  <c r="F38" i="4"/>
  <c r="G38" i="4"/>
  <c r="H38" i="4"/>
  <c r="I38" i="4"/>
  <c r="J38" i="4"/>
  <c r="K38" i="4"/>
  <c r="L38" i="4"/>
  <c r="M38" i="4"/>
  <c r="N38" i="4"/>
  <c r="D39" i="4"/>
  <c r="E39" i="4"/>
  <c r="F39" i="4"/>
  <c r="G39" i="4"/>
  <c r="H39" i="4"/>
  <c r="I39" i="4"/>
  <c r="J39" i="4"/>
  <c r="K39" i="4"/>
  <c r="L39" i="4"/>
  <c r="M39" i="4"/>
  <c r="N39" i="4"/>
  <c r="D40" i="4"/>
  <c r="E40" i="4"/>
  <c r="F40" i="4"/>
  <c r="G40" i="4"/>
  <c r="H40" i="4"/>
  <c r="I40" i="4"/>
  <c r="J40" i="4"/>
  <c r="K40" i="4"/>
  <c r="L40" i="4"/>
  <c r="M40" i="4"/>
  <c r="N40" i="4"/>
  <c r="N33" i="4"/>
  <c r="M33" i="4"/>
  <c r="L33" i="4"/>
  <c r="K33" i="4"/>
  <c r="J33" i="4"/>
  <c r="I33" i="4"/>
  <c r="H33" i="4"/>
  <c r="G33" i="4"/>
  <c r="F33" i="4"/>
  <c r="E33" i="4"/>
  <c r="D33" i="4"/>
  <c r="G37" i="3"/>
  <c r="D37" i="3"/>
  <c r="G36" i="3"/>
  <c r="D36" i="3"/>
  <c r="G35" i="3"/>
  <c r="D35" i="3"/>
  <c r="G34" i="3"/>
  <c r="D34" i="3"/>
  <c r="D28" i="3"/>
  <c r="D29" i="3"/>
  <c r="D30" i="3"/>
  <c r="D31" i="3"/>
  <c r="D32" i="3"/>
  <c r="D33" i="3"/>
  <c r="G28" i="3"/>
  <c r="G29" i="3"/>
  <c r="G30" i="3"/>
  <c r="G31" i="3"/>
  <c r="G32" i="3"/>
  <c r="G33" i="3"/>
  <c r="J33" i="3"/>
  <c r="K31" i="3"/>
  <c r="J31" i="3"/>
  <c r="K29" i="3"/>
  <c r="J29" i="3"/>
  <c r="G28" i="2"/>
  <c r="G29" i="2"/>
  <c r="G30" i="2"/>
  <c r="G31" i="2"/>
  <c r="G32" i="2"/>
  <c r="G33" i="2"/>
  <c r="G34" i="2"/>
  <c r="G35" i="2"/>
  <c r="G36" i="2"/>
  <c r="G37" i="2"/>
  <c r="K31" i="2"/>
  <c r="D28" i="2"/>
  <c r="D29" i="2"/>
  <c r="D30" i="2"/>
  <c r="D31" i="2"/>
  <c r="D32" i="2"/>
  <c r="D33" i="2"/>
  <c r="D34" i="2"/>
  <c r="D35" i="2"/>
  <c r="D36" i="2"/>
  <c r="D37" i="2"/>
  <c r="J31" i="2"/>
  <c r="K29" i="2"/>
  <c r="J29" i="2"/>
  <c r="D31" i="1"/>
  <c r="F35" i="1"/>
  <c r="F38" i="1"/>
  <c r="E38" i="1"/>
  <c r="D38" i="1"/>
  <c r="C38" i="1"/>
  <c r="F34" i="1"/>
  <c r="E35" i="1"/>
  <c r="E34" i="1"/>
  <c r="D35" i="1"/>
  <c r="D34" i="1"/>
  <c r="C35" i="1"/>
  <c r="C34" i="1"/>
  <c r="D30" i="1"/>
  <c r="E31" i="1"/>
  <c r="F31" i="1"/>
  <c r="F30" i="1"/>
  <c r="E30" i="1"/>
  <c r="C30" i="1"/>
  <c r="C31" i="1"/>
  <c r="J33" i="2"/>
</calcChain>
</file>

<file path=xl/sharedStrings.xml><?xml version="1.0" encoding="utf-8"?>
<sst xmlns="http://schemas.openxmlformats.org/spreadsheetml/2006/main" count="197" uniqueCount="106">
  <si>
    <t>Control</t>
  </si>
  <si>
    <t>VEGF</t>
  </si>
  <si>
    <t>Aortic Rings</t>
  </si>
  <si>
    <t>EWT</t>
  </si>
  <si>
    <t>E2KO</t>
  </si>
  <si>
    <t>E3KO</t>
  </si>
  <si>
    <t>SEM</t>
  </si>
  <si>
    <t>Ttest</t>
  </si>
  <si>
    <t>EWT Ctrl. vs. E2KO Ctrl.</t>
  </si>
  <si>
    <t>EWT VEGF vs. E2KO VEGF</t>
  </si>
  <si>
    <t>Sprouts per Ring</t>
  </si>
  <si>
    <t>Slice</t>
  </si>
  <si>
    <t>E3KO_Series005_z000_ch00.tif</t>
  </si>
  <si>
    <t>E3KO_Series012_z000_ch00.tif</t>
  </si>
  <si>
    <t>E3KO_Series016_z000_ch00.tif</t>
  </si>
  <si>
    <t>E3KO_Series019_z000_ch00.tif</t>
  </si>
  <si>
    <t>E3KO_Series022_z000_ch00.tif</t>
  </si>
  <si>
    <t>E3KO_Series025_z000_ch00.tif</t>
  </si>
  <si>
    <t>E3KO_Series027_z000_ch00.tif</t>
  </si>
  <si>
    <t>E3KO_Series031_z000_ch00.tif</t>
  </si>
  <si>
    <t>E3KO_Series034_z000_ch00.tif</t>
  </si>
  <si>
    <t>E3KO_Series037_z000_ch00.tif</t>
  </si>
  <si>
    <t>E3KO_Series005_z000_ch03.tif</t>
  </si>
  <si>
    <t>E3KO_Series012_z000_ch03.tif</t>
  </si>
  <si>
    <t>E3KO_Series016_z000_ch03.tif</t>
  </si>
  <si>
    <t>E3KO_Series019_z000_ch03.tif</t>
  </si>
  <si>
    <t>E3KO_Series022_z000_ch03.tif</t>
  </si>
  <si>
    <t>E3KO_Series025_z000_ch03.tif</t>
  </si>
  <si>
    <t>E3KO_Series027_z000_ch03.tif</t>
  </si>
  <si>
    <t>E3KO_Series031_z000_ch03.tif</t>
  </si>
  <si>
    <t>E3KO_Series034_z000_ch03.tif</t>
  </si>
  <si>
    <t>E3KO_Series037_z000_ch03.tif</t>
  </si>
  <si>
    <t>Edu+ Nuclei</t>
  </si>
  <si>
    <t>Counts</t>
  </si>
  <si>
    <t>Nuclei</t>
  </si>
  <si>
    <t>Percent Edu+ Nuclei</t>
  </si>
  <si>
    <t>Average Percent Edu+ Nuclei</t>
  </si>
  <si>
    <t>Ki67+ Nuclei</t>
  </si>
  <si>
    <t>Percent Ki67+ Nuclei</t>
  </si>
  <si>
    <t>Average Percent Ki67+ Nuclei</t>
  </si>
  <si>
    <t>E3KO_Series002_z000_ch01.tif</t>
  </si>
  <si>
    <t>E3KO_Series004_z000_ch01.tif</t>
  </si>
  <si>
    <t>E3KO_Series006_z000_ch01.tif</t>
  </si>
  <si>
    <t>E3KO_Series008_z000_ch01.tif</t>
  </si>
  <si>
    <t>E3KO_Series013_z000_ch01.tif</t>
  </si>
  <si>
    <t>E3KO_Series015_z000_ch01.tif</t>
  </si>
  <si>
    <t>E3KO_Series017_z000_ch01.tif</t>
  </si>
  <si>
    <t>E3KO_Series019_z000_ch01.tif</t>
  </si>
  <si>
    <t>E3KO_Series021_z000_ch01.tif</t>
  </si>
  <si>
    <t>E3KO_Series023_z000_ch01.tif</t>
  </si>
  <si>
    <t>E3KO_Series002_z000_ch03.tif</t>
  </si>
  <si>
    <t>E3KO_Series004_z000_ch03.tif</t>
  </si>
  <si>
    <t>E3KO_Series006_z000_ch03.tif</t>
  </si>
  <si>
    <t>E3KO_Series008_z000_ch03.tif</t>
  </si>
  <si>
    <t>E3KO_Series013_z000_ch03.tif</t>
  </si>
  <si>
    <t>E3KO_Series015_z000_ch03.tif</t>
  </si>
  <si>
    <t>E3KO_Series017_z000_ch03.tif</t>
  </si>
  <si>
    <t>E3KO_Series021_z000_ch03.tif</t>
  </si>
  <si>
    <t>E3KO_Series023_z000_ch03.tif</t>
  </si>
  <si>
    <t>Time (Hrs post wounding)</t>
  </si>
  <si>
    <t>Wound Area at Indicated Time Points</t>
  </si>
  <si>
    <t>Percent Initial Wound Area</t>
  </si>
  <si>
    <t>Percent Initial Wound Area Averages</t>
  </si>
  <si>
    <t>ECtrl</t>
  </si>
  <si>
    <t>ECtrl Ctrl. vs. E3KO Ctrl.</t>
  </si>
  <si>
    <t>ECtrl VEGF vs. E3KO VEGF</t>
  </si>
  <si>
    <t>ECtrl_Series003_z000_ch00.tif</t>
  </si>
  <si>
    <t>ECtrl_Series006_z000_ch00.tif</t>
  </si>
  <si>
    <t>ECtrl_Series009_z000_ch00.tif</t>
  </si>
  <si>
    <t>ECtrl_Series012_z000_ch00.tif</t>
  </si>
  <si>
    <t>ECtrl_Series015_z000_ch00.tif</t>
  </si>
  <si>
    <t>ECtrl_Series018_z000_ch00.tif</t>
  </si>
  <si>
    <t>ECtrl_Series021_z000_ch00.tif</t>
  </si>
  <si>
    <t>ECtrl_Series024_z000_ch00.tif</t>
  </si>
  <si>
    <t>ECtrl_Series027_z000_ch00.tif</t>
  </si>
  <si>
    <t>ECtrl_Series030_z000_ch00.tif</t>
  </si>
  <si>
    <t>ECtrl_Series003_z000_ch03.tif</t>
  </si>
  <si>
    <t>ECtrl_Series006_z000_ch03.tif</t>
  </si>
  <si>
    <t>ECtrl_Series009_z000_ch03.tif</t>
  </si>
  <si>
    <t>ECtrl_Series012_z000_ch03.tif</t>
  </si>
  <si>
    <t>ECtrl_Series015_z000_ch03.tif</t>
  </si>
  <si>
    <t>ECtrl_Series018_z000_ch03.tif</t>
  </si>
  <si>
    <t>ECtrl_Series021_z000_ch03.tif</t>
  </si>
  <si>
    <t>ECtrl_Series024_z000_ch03.tif</t>
  </si>
  <si>
    <t>ECtrl_Series027_z000_ch03.tif</t>
  </si>
  <si>
    <t>ECtrl_Series030_z000_ch03.tif</t>
  </si>
  <si>
    <t>ECtrl_Series005_z000_ch01.tif</t>
  </si>
  <si>
    <t>ECtrl_Series007_z000_ch01.tif</t>
  </si>
  <si>
    <t>ECtrl_Series009_z000_ch01.tif</t>
  </si>
  <si>
    <t>ECtrl_Series012_z000_ch01.tif</t>
  </si>
  <si>
    <t>ECtrl_Series014_z000_ch01.tif</t>
  </si>
  <si>
    <t>ECtrl_Series016_z000_ch01.tif</t>
  </si>
  <si>
    <t>ECtrl_Series018_z000_ch01.tif</t>
  </si>
  <si>
    <t>ECtrl_Series020_z000_ch01.tif</t>
  </si>
  <si>
    <t>ECtrl_Series022_z000_ch01.tif</t>
  </si>
  <si>
    <t>ECtrl_Series024_z000_ch01.tif</t>
  </si>
  <si>
    <t>ECtrl_Series005_z000_ch03.tif</t>
  </si>
  <si>
    <t>ECtrl_Series007_z000_ch03.tif</t>
  </si>
  <si>
    <t>ECtrl_Series014_z000_ch03.tif</t>
  </si>
  <si>
    <t>ECtrl_Series016_z000_ch03.tif</t>
  </si>
  <si>
    <t>ECtrl_Series020_z000_ch03.tif</t>
  </si>
  <si>
    <t>ECtrl_Series022_z000_ch03.tif</t>
  </si>
  <si>
    <t>ECtrl vs. E3KO</t>
  </si>
  <si>
    <t>EfCtrl</t>
  </si>
  <si>
    <t>ECtrl vs. EfCtrl</t>
  </si>
  <si>
    <t>EfCtrl vs. E3KO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</si>
</sst>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charset val="128"/>
      <scheme val="minor"/>
    </font>
    <font>
      <sz val="11"/>
      <color rgb="FF000000"/>
      <name val="Calibri"/>
      <family val="2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  <font>
      <sz val="12"/>
      <color rgb="FF000000"/>
      <name val="Calibri"/>
      <family val="2"/>
      <charset val="128"/>
      <scheme val="minor"/>
    </font>
    <font>
      <b/>
      <sz val="12"/>
      <color rgb="FF000000"/>
      <name val="Calibri"/>
      <scheme val="minor"/>
    </font>
    <font>
      <b/>
      <sz val="11"/>
      <color rgb="FF000000"/>
      <name val="Calibri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1" fillId="0" borderId="0" xfId="0" applyFont="1"/>
    <xf numFmtId="0" fontId="6" fillId="0" borderId="0" xfId="0" applyFont="1"/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/>
    <xf numFmtId="0" fontId="6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/>
  </cellXfs>
  <cellStyles count="10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39"/>
  <sheetViews>
    <sheetView tabSelected="1" workbookViewId="0"/>
  </sheetViews>
  <sheetFormatPr baseColWidth="10" defaultRowHeight="15" x14ac:dyDescent="0"/>
  <cols>
    <col min="2" max="2" width="15.1640625" customWidth="1"/>
    <col min="3" max="3" width="21.6640625" customWidth="1"/>
    <col min="4" max="4" width="22.83203125" customWidth="1"/>
    <col min="5" max="5" width="22.1640625" customWidth="1"/>
    <col min="6" max="6" width="23.5" customWidth="1"/>
  </cols>
  <sheetData>
    <row r="2" spans="2:20">
      <c r="C2" s="14" t="s">
        <v>10</v>
      </c>
      <c r="D2" s="14"/>
      <c r="H2" s="15" t="s">
        <v>10</v>
      </c>
      <c r="I2" s="15"/>
      <c r="M2" s="15" t="s">
        <v>10</v>
      </c>
      <c r="N2" s="15"/>
      <c r="R2" s="15" t="s">
        <v>10</v>
      </c>
      <c r="S2" s="15"/>
    </row>
    <row r="3" spans="2:20">
      <c r="B3" s="14" t="s">
        <v>3</v>
      </c>
      <c r="C3" s="14"/>
      <c r="D3" s="14"/>
      <c r="E3" s="14"/>
      <c r="F3" s="2"/>
      <c r="G3" s="14" t="s">
        <v>4</v>
      </c>
      <c r="H3" s="14"/>
      <c r="I3" s="14"/>
      <c r="J3" s="14"/>
      <c r="K3" s="2"/>
      <c r="L3" s="14" t="s">
        <v>63</v>
      </c>
      <c r="M3" s="14"/>
      <c r="N3" s="14"/>
      <c r="O3" s="14"/>
      <c r="P3" s="2"/>
      <c r="Q3" s="14" t="s">
        <v>5</v>
      </c>
      <c r="R3" s="14"/>
      <c r="S3" s="14"/>
      <c r="T3" s="14"/>
    </row>
    <row r="4" spans="2:20">
      <c r="B4" s="2" t="s">
        <v>2</v>
      </c>
      <c r="C4" s="12" t="s">
        <v>0</v>
      </c>
      <c r="D4" s="12" t="s">
        <v>1</v>
      </c>
      <c r="E4" s="2" t="s">
        <v>2</v>
      </c>
      <c r="G4" s="2" t="s">
        <v>2</v>
      </c>
      <c r="H4" s="8" t="s">
        <v>0</v>
      </c>
      <c r="I4" s="8" t="s">
        <v>1</v>
      </c>
      <c r="J4" s="2" t="s">
        <v>2</v>
      </c>
      <c r="L4" s="2" t="s">
        <v>2</v>
      </c>
      <c r="M4" s="11" t="s">
        <v>0</v>
      </c>
      <c r="N4" s="11" t="s">
        <v>1</v>
      </c>
      <c r="O4" s="3" t="s">
        <v>2</v>
      </c>
      <c r="Q4" s="3" t="s">
        <v>2</v>
      </c>
      <c r="R4" s="11" t="s">
        <v>0</v>
      </c>
      <c r="S4" s="11" t="s">
        <v>1</v>
      </c>
      <c r="T4" s="3" t="s">
        <v>2</v>
      </c>
    </row>
    <row r="5" spans="2:20">
      <c r="B5" s="6">
        <v>1</v>
      </c>
      <c r="C5" s="9">
        <v>0</v>
      </c>
      <c r="D5" s="9">
        <v>25</v>
      </c>
      <c r="E5" s="6">
        <v>1</v>
      </c>
      <c r="G5" s="6">
        <v>1</v>
      </c>
      <c r="H5" s="10">
        <v>0</v>
      </c>
      <c r="I5" s="9">
        <v>58</v>
      </c>
      <c r="J5" s="6">
        <v>1</v>
      </c>
      <c r="L5" s="6">
        <v>1</v>
      </c>
      <c r="M5" s="9">
        <v>0</v>
      </c>
      <c r="N5" s="9">
        <v>40</v>
      </c>
      <c r="O5" s="7">
        <v>1</v>
      </c>
      <c r="Q5" s="7">
        <v>1</v>
      </c>
      <c r="R5" s="9">
        <v>9</v>
      </c>
      <c r="S5" s="9">
        <v>43</v>
      </c>
      <c r="T5" s="7">
        <v>1</v>
      </c>
    </row>
    <row r="6" spans="2:20">
      <c r="B6" s="6">
        <v>2</v>
      </c>
      <c r="C6" s="9">
        <v>0</v>
      </c>
      <c r="D6" s="9">
        <v>15</v>
      </c>
      <c r="E6" s="6">
        <v>2</v>
      </c>
      <c r="G6" s="6">
        <v>2</v>
      </c>
      <c r="H6" s="10">
        <v>4</v>
      </c>
      <c r="I6" s="9">
        <v>42</v>
      </c>
      <c r="J6" s="6">
        <v>2</v>
      </c>
      <c r="L6" s="6">
        <v>2</v>
      </c>
      <c r="M6" s="9">
        <v>4</v>
      </c>
      <c r="N6" s="9">
        <v>21</v>
      </c>
      <c r="O6" s="7">
        <v>2</v>
      </c>
      <c r="Q6" s="7">
        <v>2</v>
      </c>
      <c r="R6" s="9">
        <v>16</v>
      </c>
      <c r="S6" s="9">
        <v>81</v>
      </c>
      <c r="T6" s="7">
        <v>2</v>
      </c>
    </row>
    <row r="7" spans="2:20">
      <c r="B7" s="6">
        <v>3</v>
      </c>
      <c r="C7" s="9">
        <v>0</v>
      </c>
      <c r="D7" s="9">
        <v>5</v>
      </c>
      <c r="E7" s="6">
        <v>3</v>
      </c>
      <c r="G7" s="6">
        <v>3</v>
      </c>
      <c r="H7" s="10">
        <v>4</v>
      </c>
      <c r="I7" s="9">
        <v>39</v>
      </c>
      <c r="J7" s="6">
        <v>3</v>
      </c>
      <c r="L7" s="6">
        <v>3</v>
      </c>
      <c r="M7" s="9">
        <v>4</v>
      </c>
      <c r="N7" s="9">
        <v>17</v>
      </c>
      <c r="O7" s="7">
        <v>3</v>
      </c>
      <c r="Q7" s="7">
        <v>3</v>
      </c>
      <c r="R7" s="9">
        <v>6</v>
      </c>
      <c r="S7" s="9">
        <v>87</v>
      </c>
      <c r="T7" s="7">
        <v>3</v>
      </c>
    </row>
    <row r="8" spans="2:20">
      <c r="B8" s="6">
        <v>4</v>
      </c>
      <c r="C8" s="9">
        <v>0</v>
      </c>
      <c r="D8" s="9">
        <v>45</v>
      </c>
      <c r="E8" s="6">
        <v>4</v>
      </c>
      <c r="G8" s="6">
        <v>4</v>
      </c>
      <c r="H8" s="10">
        <v>0</v>
      </c>
      <c r="I8" s="9">
        <v>46</v>
      </c>
      <c r="J8" s="6">
        <v>4</v>
      </c>
      <c r="L8" s="6">
        <v>4</v>
      </c>
      <c r="M8" s="9">
        <v>15</v>
      </c>
      <c r="N8" s="9">
        <v>55</v>
      </c>
      <c r="O8" s="7">
        <v>4</v>
      </c>
      <c r="Q8" s="7">
        <v>4</v>
      </c>
      <c r="R8" s="9">
        <v>10</v>
      </c>
      <c r="S8" s="9">
        <v>35</v>
      </c>
      <c r="T8" s="7">
        <v>4</v>
      </c>
    </row>
    <row r="9" spans="2:20">
      <c r="B9" s="6">
        <v>5</v>
      </c>
      <c r="C9" s="9">
        <v>2</v>
      </c>
      <c r="D9" s="9">
        <v>64</v>
      </c>
      <c r="E9" s="6">
        <v>5</v>
      </c>
      <c r="G9" s="6">
        <v>5</v>
      </c>
      <c r="H9" s="10">
        <v>0</v>
      </c>
      <c r="I9" s="9">
        <v>61</v>
      </c>
      <c r="J9" s="6">
        <v>5</v>
      </c>
      <c r="L9" s="6">
        <v>5</v>
      </c>
      <c r="M9" s="9">
        <v>5</v>
      </c>
      <c r="N9" s="9">
        <v>62</v>
      </c>
      <c r="O9" s="7">
        <v>5</v>
      </c>
      <c r="Q9" s="7">
        <v>5</v>
      </c>
      <c r="R9" s="9">
        <v>3</v>
      </c>
      <c r="S9" s="9">
        <v>13</v>
      </c>
      <c r="T9" s="7">
        <v>5</v>
      </c>
    </row>
    <row r="10" spans="2:20">
      <c r="B10" s="6">
        <v>6</v>
      </c>
      <c r="C10" s="9">
        <v>0</v>
      </c>
      <c r="D10" s="9">
        <v>59</v>
      </c>
      <c r="E10" s="6">
        <v>6</v>
      </c>
      <c r="G10" s="6">
        <v>6</v>
      </c>
      <c r="H10" s="10">
        <v>0</v>
      </c>
      <c r="I10" s="9">
        <v>35</v>
      </c>
      <c r="J10" s="6">
        <v>6</v>
      </c>
      <c r="L10" s="6">
        <v>6</v>
      </c>
      <c r="M10" s="9">
        <v>4</v>
      </c>
      <c r="N10" s="9">
        <v>67</v>
      </c>
      <c r="O10" s="7">
        <v>6</v>
      </c>
      <c r="Q10" s="7">
        <v>6</v>
      </c>
      <c r="R10" s="9">
        <v>0</v>
      </c>
      <c r="S10" s="9">
        <v>42</v>
      </c>
      <c r="T10" s="7">
        <v>6</v>
      </c>
    </row>
    <row r="11" spans="2:20">
      <c r="B11" s="6">
        <v>7</v>
      </c>
      <c r="C11" s="9">
        <v>5</v>
      </c>
      <c r="D11" s="9">
        <v>4</v>
      </c>
      <c r="E11" s="6">
        <v>7</v>
      </c>
      <c r="G11" s="6">
        <v>7</v>
      </c>
      <c r="H11" s="10">
        <v>0</v>
      </c>
      <c r="I11" s="9">
        <v>63</v>
      </c>
      <c r="J11" s="6">
        <v>7</v>
      </c>
      <c r="L11" s="6">
        <v>7</v>
      </c>
      <c r="M11" s="9">
        <v>20</v>
      </c>
      <c r="N11" s="9">
        <v>98</v>
      </c>
      <c r="O11" s="7">
        <v>7</v>
      </c>
      <c r="Q11" s="7">
        <v>7</v>
      </c>
      <c r="R11" s="9">
        <v>0</v>
      </c>
      <c r="S11" s="9">
        <v>56</v>
      </c>
      <c r="T11" s="7">
        <v>7</v>
      </c>
    </row>
    <row r="12" spans="2:20">
      <c r="B12" s="6">
        <v>8</v>
      </c>
      <c r="C12" s="9">
        <v>0</v>
      </c>
      <c r="D12" s="9">
        <v>82</v>
      </c>
      <c r="E12" s="6">
        <v>8</v>
      </c>
      <c r="G12" s="6">
        <v>8</v>
      </c>
      <c r="H12" s="10">
        <v>0</v>
      </c>
      <c r="I12" s="9">
        <v>47</v>
      </c>
      <c r="J12" s="6">
        <v>8</v>
      </c>
      <c r="L12" s="6">
        <v>8</v>
      </c>
      <c r="M12" s="9">
        <v>7</v>
      </c>
      <c r="N12" s="9">
        <v>91</v>
      </c>
      <c r="O12" s="7">
        <v>8</v>
      </c>
      <c r="Q12" s="7">
        <v>8</v>
      </c>
      <c r="R12" s="9">
        <v>4</v>
      </c>
      <c r="S12" s="9">
        <v>68</v>
      </c>
      <c r="T12" s="7">
        <v>8</v>
      </c>
    </row>
    <row r="13" spans="2:20">
      <c r="B13" s="6">
        <v>9</v>
      </c>
      <c r="C13" s="9">
        <v>0</v>
      </c>
      <c r="D13" s="9">
        <v>45</v>
      </c>
      <c r="E13" s="6">
        <v>9</v>
      </c>
      <c r="L13" s="6">
        <v>9</v>
      </c>
      <c r="M13" s="9">
        <v>16</v>
      </c>
      <c r="N13" s="9">
        <v>72</v>
      </c>
      <c r="O13" s="7">
        <v>9</v>
      </c>
      <c r="Q13" s="7">
        <v>9</v>
      </c>
      <c r="R13" s="9">
        <v>4</v>
      </c>
      <c r="S13" s="9">
        <v>61</v>
      </c>
      <c r="T13" s="7">
        <v>9</v>
      </c>
    </row>
    <row r="14" spans="2:20">
      <c r="B14" s="6">
        <v>10</v>
      </c>
      <c r="C14" s="9">
        <v>0</v>
      </c>
      <c r="D14" s="9">
        <v>62</v>
      </c>
      <c r="E14" s="6">
        <v>10</v>
      </c>
      <c r="L14" s="6">
        <v>10</v>
      </c>
      <c r="M14" s="9">
        <v>15</v>
      </c>
      <c r="N14" s="9">
        <v>97</v>
      </c>
      <c r="O14" s="7">
        <v>10</v>
      </c>
      <c r="Q14" s="7">
        <v>10</v>
      </c>
      <c r="R14" s="9">
        <v>5</v>
      </c>
      <c r="S14" s="9">
        <v>37</v>
      </c>
      <c r="T14" s="7">
        <v>10</v>
      </c>
    </row>
    <row r="15" spans="2:20">
      <c r="C15" s="9"/>
      <c r="D15" s="9">
        <v>63</v>
      </c>
      <c r="E15" s="6">
        <v>11</v>
      </c>
      <c r="M15" s="9"/>
      <c r="N15" s="9">
        <v>14</v>
      </c>
      <c r="O15" s="7">
        <v>11</v>
      </c>
      <c r="R15" s="9"/>
      <c r="S15" s="9">
        <v>32</v>
      </c>
      <c r="T15" s="7">
        <v>11</v>
      </c>
    </row>
    <row r="16" spans="2:20">
      <c r="C16" s="9"/>
      <c r="D16" s="9">
        <v>38</v>
      </c>
      <c r="E16" s="6">
        <v>12</v>
      </c>
      <c r="M16" s="9"/>
      <c r="N16" s="9">
        <v>40</v>
      </c>
      <c r="O16" s="7">
        <v>12</v>
      </c>
      <c r="R16" s="9"/>
      <c r="S16" s="9">
        <v>27</v>
      </c>
      <c r="T16" s="7">
        <v>12</v>
      </c>
    </row>
    <row r="17" spans="2:20">
      <c r="C17" s="9"/>
      <c r="D17" s="9">
        <v>5</v>
      </c>
      <c r="E17" s="6">
        <v>13</v>
      </c>
      <c r="M17" s="9"/>
      <c r="N17" s="9">
        <v>57</v>
      </c>
      <c r="O17" s="7">
        <v>13</v>
      </c>
      <c r="R17" s="9"/>
      <c r="S17" s="9">
        <v>11</v>
      </c>
      <c r="T17" s="7">
        <v>13</v>
      </c>
    </row>
    <row r="18" spans="2:20">
      <c r="C18" s="9"/>
      <c r="D18" s="9">
        <v>13</v>
      </c>
      <c r="E18" s="6">
        <v>14</v>
      </c>
      <c r="M18" s="9"/>
      <c r="N18" s="9">
        <v>76</v>
      </c>
      <c r="O18" s="7">
        <v>14</v>
      </c>
      <c r="R18" s="9"/>
      <c r="S18" s="9">
        <v>73</v>
      </c>
      <c r="T18" s="7">
        <v>14</v>
      </c>
    </row>
    <row r="19" spans="2:20">
      <c r="C19" s="9"/>
      <c r="D19" s="9">
        <v>36</v>
      </c>
      <c r="E19" s="6">
        <v>15</v>
      </c>
      <c r="M19" s="9"/>
      <c r="N19" s="9">
        <v>39</v>
      </c>
      <c r="O19" s="7">
        <v>15</v>
      </c>
      <c r="R19" s="9"/>
      <c r="S19" s="9">
        <v>31</v>
      </c>
      <c r="T19" s="7">
        <v>15</v>
      </c>
    </row>
    <row r="20" spans="2:20">
      <c r="M20" s="9"/>
      <c r="N20" s="9">
        <v>46</v>
      </c>
      <c r="O20" s="7">
        <v>16</v>
      </c>
      <c r="R20" s="9"/>
      <c r="S20" s="9">
        <v>67</v>
      </c>
      <c r="T20" s="7">
        <v>16</v>
      </c>
    </row>
    <row r="21" spans="2:20">
      <c r="M21" s="9"/>
      <c r="N21" s="9">
        <v>47</v>
      </c>
      <c r="O21" s="7">
        <v>17</v>
      </c>
      <c r="R21" s="9"/>
      <c r="S21" s="9">
        <v>43</v>
      </c>
      <c r="T21" s="7">
        <v>17</v>
      </c>
    </row>
    <row r="22" spans="2:20">
      <c r="M22" s="9"/>
      <c r="N22" s="9">
        <v>34</v>
      </c>
      <c r="O22" s="7">
        <v>18</v>
      </c>
      <c r="R22" s="9"/>
      <c r="S22" s="9">
        <v>52</v>
      </c>
      <c r="T22" s="7">
        <v>18</v>
      </c>
    </row>
    <row r="23" spans="2:20">
      <c r="M23" s="9"/>
      <c r="N23" s="9">
        <v>13</v>
      </c>
      <c r="O23" s="7">
        <v>19</v>
      </c>
      <c r="R23" s="9"/>
      <c r="S23" s="9">
        <v>43</v>
      </c>
      <c r="T23" s="7">
        <v>19</v>
      </c>
    </row>
    <row r="24" spans="2:20">
      <c r="M24" s="9"/>
      <c r="N24" s="9">
        <v>56</v>
      </c>
      <c r="O24" s="7">
        <v>20</v>
      </c>
    </row>
    <row r="25" spans="2:20">
      <c r="M25" s="9"/>
      <c r="N25" s="9">
        <v>14</v>
      </c>
      <c r="O25" s="7">
        <v>21</v>
      </c>
    </row>
    <row r="29" spans="2:20">
      <c r="C29" s="4" t="s">
        <v>3</v>
      </c>
      <c r="D29" s="4" t="s">
        <v>4</v>
      </c>
      <c r="E29" s="4" t="s">
        <v>63</v>
      </c>
      <c r="F29" s="4" t="s">
        <v>5</v>
      </c>
    </row>
    <row r="30" spans="2:20">
      <c r="B30" s="2" t="s">
        <v>0</v>
      </c>
      <c r="C30">
        <f>AVERAGE(C5:C14)</f>
        <v>0.7</v>
      </c>
      <c r="D30">
        <f>AVERAGE(H5:H12)</f>
        <v>1</v>
      </c>
      <c r="E30">
        <f>AVERAGE(M5:M14)</f>
        <v>9</v>
      </c>
      <c r="F30">
        <f>AVERAGE(R5:R14)</f>
        <v>5.7</v>
      </c>
    </row>
    <row r="31" spans="2:20">
      <c r="B31" s="2" t="s">
        <v>1</v>
      </c>
      <c r="C31">
        <f>AVERAGE(D5:D19)</f>
        <v>37.4</v>
      </c>
      <c r="D31">
        <f>AVERAGE(I5:I12)</f>
        <v>48.875</v>
      </c>
      <c r="E31">
        <f>AVERAGE(N5:N25)</f>
        <v>50.285714285714285</v>
      </c>
      <c r="F31">
        <f>AVERAGE(S5:S23)</f>
        <v>47.473684210526315</v>
      </c>
    </row>
    <row r="32" spans="2:20">
      <c r="B32" s="2"/>
    </row>
    <row r="33" spans="3:6">
      <c r="C33" s="4" t="s">
        <v>6</v>
      </c>
      <c r="D33" s="4" t="s">
        <v>6</v>
      </c>
      <c r="E33" s="4" t="s">
        <v>6</v>
      </c>
      <c r="F33" s="4" t="s">
        <v>6</v>
      </c>
    </row>
    <row r="34" spans="3:6">
      <c r="C34">
        <f>(STDEV(C5:C14))/SQRT(10)</f>
        <v>0.51747248987533412</v>
      </c>
      <c r="D34">
        <f>(STDEV(H5:H12))/SQRT(8)</f>
        <v>0.65465367070797709</v>
      </c>
      <c r="E34">
        <f>(STDEV(M5:M14))/SQRT(10)</f>
        <v>2.1550973166992815</v>
      </c>
      <c r="F34">
        <f>(STDEV(R5:R14))/SQRT(10)</f>
        <v>1.5423647068345698</v>
      </c>
    </row>
    <row r="35" spans="3:6">
      <c r="C35">
        <f>(STDEV(D5:D19))/SQRT(15)</f>
        <v>6.54930021707154</v>
      </c>
      <c r="D35">
        <f>(STDEV(I5:I12))/SQRT(8)</f>
        <v>3.7294077469294153</v>
      </c>
      <c r="E35">
        <f>(STDEV(N5:N25))/SQRT(21)</f>
        <v>5.8530182922362126</v>
      </c>
      <c r="F35">
        <f>(STDEV(S5:S23))/SQRT(19)</f>
        <v>4.9027790311595671</v>
      </c>
    </row>
    <row r="37" spans="3:6">
      <c r="C37" s="4" t="s">
        <v>7</v>
      </c>
      <c r="D37" s="4" t="s">
        <v>7</v>
      </c>
      <c r="E37" s="4" t="s">
        <v>7</v>
      </c>
      <c r="F37" s="4" t="s">
        <v>7</v>
      </c>
    </row>
    <row r="38" spans="3:6">
      <c r="C38">
        <f>TTEST(C5:C14,H5:H12,2,2)</f>
        <v>0.72006064455914609</v>
      </c>
      <c r="D38">
        <f>TTEST(D5:D19,I5:I12,2,2)</f>
        <v>0.23816474418020206</v>
      </c>
      <c r="E38">
        <f>TTEST(M5:M14,R5:R14,2,2)</f>
        <v>0.22902225172758517</v>
      </c>
      <c r="F38">
        <f>TTEST(N5:N25,S5:S23,2,2)</f>
        <v>0.71779739958271849</v>
      </c>
    </row>
    <row r="39" spans="3:6">
      <c r="C39" s="4" t="s">
        <v>8</v>
      </c>
      <c r="D39" s="4" t="s">
        <v>9</v>
      </c>
      <c r="E39" s="4" t="s">
        <v>64</v>
      </c>
      <c r="F39" s="4" t="s">
        <v>65</v>
      </c>
    </row>
  </sheetData>
  <mergeCells count="8">
    <mergeCell ref="B3:E3"/>
    <mergeCell ref="G3:J3"/>
    <mergeCell ref="L3:O3"/>
    <mergeCell ref="Q3:T3"/>
    <mergeCell ref="C2:D2"/>
    <mergeCell ref="H2:I2"/>
    <mergeCell ref="M2:N2"/>
    <mergeCell ref="R2:S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37"/>
  <sheetViews>
    <sheetView workbookViewId="0"/>
  </sheetViews>
  <sheetFormatPr baseColWidth="10" defaultRowHeight="15" x14ac:dyDescent="0"/>
  <cols>
    <col min="3" max="3" width="9.33203125" customWidth="1"/>
    <col min="4" max="4" width="19.1640625" customWidth="1"/>
    <col min="6" max="6" width="9.33203125" customWidth="1"/>
    <col min="7" max="7" width="18.5" customWidth="1"/>
    <col min="10" max="10" width="12.83203125" customWidth="1"/>
    <col min="11" max="11" width="12.33203125" customWidth="1"/>
  </cols>
  <sheetData>
    <row r="3" spans="3:7">
      <c r="C3" s="2" t="s">
        <v>11</v>
      </c>
      <c r="D3" s="4" t="s">
        <v>33</v>
      </c>
      <c r="F3" s="2" t="s">
        <v>11</v>
      </c>
      <c r="G3" s="4" t="s">
        <v>33</v>
      </c>
    </row>
    <row r="4" spans="3:7">
      <c r="D4" s="4" t="s">
        <v>32</v>
      </c>
      <c r="G4" s="4" t="s">
        <v>32</v>
      </c>
    </row>
    <row r="5" spans="3:7">
      <c r="C5" t="s">
        <v>66</v>
      </c>
      <c r="D5">
        <v>48</v>
      </c>
      <c r="F5" t="s">
        <v>12</v>
      </c>
      <c r="G5">
        <v>101</v>
      </c>
    </row>
    <row r="6" spans="3:7">
      <c r="C6" t="s">
        <v>67</v>
      </c>
      <c r="D6">
        <v>73</v>
      </c>
      <c r="F6" t="s">
        <v>13</v>
      </c>
      <c r="G6">
        <v>92</v>
      </c>
    </row>
    <row r="7" spans="3:7">
      <c r="C7" t="s">
        <v>68</v>
      </c>
      <c r="D7">
        <v>75</v>
      </c>
      <c r="F7" t="s">
        <v>14</v>
      </c>
      <c r="G7">
        <v>93</v>
      </c>
    </row>
    <row r="8" spans="3:7">
      <c r="C8" t="s">
        <v>69</v>
      </c>
      <c r="D8">
        <v>74</v>
      </c>
      <c r="F8" t="s">
        <v>15</v>
      </c>
      <c r="G8">
        <v>60</v>
      </c>
    </row>
    <row r="9" spans="3:7">
      <c r="C9" t="s">
        <v>70</v>
      </c>
      <c r="D9">
        <v>63</v>
      </c>
      <c r="F9" t="s">
        <v>16</v>
      </c>
      <c r="G9">
        <v>86</v>
      </c>
    </row>
    <row r="10" spans="3:7">
      <c r="C10" t="s">
        <v>71</v>
      </c>
      <c r="D10">
        <v>84</v>
      </c>
      <c r="F10" t="s">
        <v>17</v>
      </c>
      <c r="G10">
        <v>91</v>
      </c>
    </row>
    <row r="11" spans="3:7">
      <c r="C11" t="s">
        <v>72</v>
      </c>
      <c r="D11">
        <v>102</v>
      </c>
      <c r="F11" t="s">
        <v>18</v>
      </c>
      <c r="G11">
        <v>71</v>
      </c>
    </row>
    <row r="12" spans="3:7">
      <c r="C12" t="s">
        <v>73</v>
      </c>
      <c r="D12">
        <v>55</v>
      </c>
      <c r="F12" t="s">
        <v>19</v>
      </c>
      <c r="G12">
        <v>97</v>
      </c>
    </row>
    <row r="13" spans="3:7">
      <c r="C13" t="s">
        <v>74</v>
      </c>
      <c r="D13">
        <v>79</v>
      </c>
      <c r="F13" t="s">
        <v>20</v>
      </c>
      <c r="G13">
        <v>89</v>
      </c>
    </row>
    <row r="14" spans="3:7">
      <c r="C14" t="s">
        <v>75</v>
      </c>
      <c r="D14">
        <v>45</v>
      </c>
      <c r="F14" t="s">
        <v>21</v>
      </c>
      <c r="G14">
        <v>82</v>
      </c>
    </row>
    <row r="15" spans="3:7">
      <c r="D15" s="4" t="s">
        <v>34</v>
      </c>
      <c r="G15" s="4" t="s">
        <v>34</v>
      </c>
    </row>
    <row r="16" spans="3:7">
      <c r="C16" t="s">
        <v>76</v>
      </c>
      <c r="D16">
        <v>162</v>
      </c>
      <c r="F16" t="s">
        <v>22</v>
      </c>
      <c r="G16">
        <v>299</v>
      </c>
    </row>
    <row r="17" spans="3:11">
      <c r="C17" t="s">
        <v>77</v>
      </c>
      <c r="D17">
        <v>188</v>
      </c>
      <c r="F17" t="s">
        <v>23</v>
      </c>
      <c r="G17">
        <v>304</v>
      </c>
    </row>
    <row r="18" spans="3:11">
      <c r="C18" t="s">
        <v>78</v>
      </c>
      <c r="D18">
        <v>188</v>
      </c>
      <c r="F18" t="s">
        <v>24</v>
      </c>
      <c r="G18">
        <v>217</v>
      </c>
    </row>
    <row r="19" spans="3:11">
      <c r="C19" t="s">
        <v>79</v>
      </c>
      <c r="D19">
        <v>220</v>
      </c>
      <c r="F19" t="s">
        <v>25</v>
      </c>
      <c r="G19">
        <v>201</v>
      </c>
    </row>
    <row r="20" spans="3:11">
      <c r="C20" t="s">
        <v>80</v>
      </c>
      <c r="D20">
        <v>219</v>
      </c>
      <c r="F20" t="s">
        <v>26</v>
      </c>
      <c r="G20">
        <v>249</v>
      </c>
    </row>
    <row r="21" spans="3:11">
      <c r="C21" t="s">
        <v>81</v>
      </c>
      <c r="D21">
        <v>264</v>
      </c>
      <c r="F21" t="s">
        <v>27</v>
      </c>
      <c r="G21">
        <v>250</v>
      </c>
    </row>
    <row r="22" spans="3:11">
      <c r="C22" t="s">
        <v>82</v>
      </c>
      <c r="D22">
        <v>326</v>
      </c>
      <c r="F22" t="s">
        <v>28</v>
      </c>
      <c r="G22">
        <v>260</v>
      </c>
    </row>
    <row r="23" spans="3:11">
      <c r="C23" t="s">
        <v>83</v>
      </c>
      <c r="D23">
        <v>233</v>
      </c>
      <c r="F23" t="s">
        <v>29</v>
      </c>
      <c r="G23">
        <v>280</v>
      </c>
    </row>
    <row r="24" spans="3:11">
      <c r="C24" t="s">
        <v>84</v>
      </c>
      <c r="D24">
        <v>236</v>
      </c>
      <c r="F24" t="s">
        <v>30</v>
      </c>
      <c r="G24">
        <v>289</v>
      </c>
    </row>
    <row r="25" spans="3:11">
      <c r="C25" t="s">
        <v>85</v>
      </c>
      <c r="D25">
        <v>204</v>
      </c>
      <c r="F25" t="s">
        <v>31</v>
      </c>
      <c r="G25">
        <v>270</v>
      </c>
    </row>
    <row r="27" spans="3:11">
      <c r="D27" s="4" t="s">
        <v>35</v>
      </c>
      <c r="G27" s="4" t="s">
        <v>35</v>
      </c>
      <c r="J27" s="14" t="s">
        <v>36</v>
      </c>
      <c r="K27" s="16"/>
    </row>
    <row r="28" spans="3:11">
      <c r="D28">
        <f t="shared" ref="D28:D37" si="0">(D5/D16)*100</f>
        <v>29.629629629629626</v>
      </c>
      <c r="G28">
        <f t="shared" ref="G28:G37" si="1">(G5/G16)*100</f>
        <v>33.779264214046819</v>
      </c>
      <c r="J28" s="5" t="s">
        <v>63</v>
      </c>
      <c r="K28" s="5" t="s">
        <v>5</v>
      </c>
    </row>
    <row r="29" spans="3:11">
      <c r="D29">
        <f t="shared" si="0"/>
        <v>38.829787234042549</v>
      </c>
      <c r="G29">
        <f t="shared" si="1"/>
        <v>30.263157894736842</v>
      </c>
      <c r="J29" s="1">
        <f>AVERAGE(D28:D37)</f>
        <v>31.300159620063816</v>
      </c>
      <c r="K29" s="1">
        <f>AVERAGE(G28:G37)</f>
        <v>33.080523141680985</v>
      </c>
    </row>
    <row r="30" spans="3:11">
      <c r="D30">
        <f t="shared" si="0"/>
        <v>39.893617021276597</v>
      </c>
      <c r="G30">
        <f t="shared" si="1"/>
        <v>42.857142857142854</v>
      </c>
      <c r="J30" s="5" t="s">
        <v>6</v>
      </c>
      <c r="K30" s="5" t="s">
        <v>6</v>
      </c>
    </row>
    <row r="31" spans="3:11">
      <c r="D31">
        <f t="shared" si="0"/>
        <v>33.636363636363633</v>
      </c>
      <c r="G31">
        <f t="shared" si="1"/>
        <v>29.850746268656714</v>
      </c>
      <c r="J31">
        <f>(STDEV(D28:D37))/(SQRT(10))</f>
        <v>1.809909855668101</v>
      </c>
      <c r="K31">
        <f>(STDEV(G28:G37))/(SQRT(10))</f>
        <v>1.3980712152685508</v>
      </c>
    </row>
    <row r="32" spans="3:11">
      <c r="D32">
        <f t="shared" si="0"/>
        <v>28.767123287671232</v>
      </c>
      <c r="G32">
        <f t="shared" si="1"/>
        <v>34.53815261044177</v>
      </c>
      <c r="J32" s="5" t="s">
        <v>7</v>
      </c>
      <c r="K32" s="1"/>
    </row>
    <row r="33" spans="4:11">
      <c r="D33">
        <f t="shared" si="0"/>
        <v>31.818181818181817</v>
      </c>
      <c r="G33">
        <f t="shared" si="1"/>
        <v>36.4</v>
      </c>
      <c r="J33">
        <f>TTEST(D28:D37,G28:G37,2,2)</f>
        <v>0.44640511082132883</v>
      </c>
      <c r="K33" s="1"/>
    </row>
    <row r="34" spans="4:11">
      <c r="D34">
        <f t="shared" si="0"/>
        <v>31.288343558282211</v>
      </c>
      <c r="G34">
        <f t="shared" si="1"/>
        <v>27.307692307692307</v>
      </c>
    </row>
    <row r="35" spans="4:11">
      <c r="D35">
        <f t="shared" si="0"/>
        <v>23.605150214592275</v>
      </c>
      <c r="G35">
        <f t="shared" si="1"/>
        <v>34.642857142857139</v>
      </c>
    </row>
    <row r="36" spans="4:11">
      <c r="D36">
        <f t="shared" si="0"/>
        <v>33.474576271186443</v>
      </c>
      <c r="G36">
        <f t="shared" si="1"/>
        <v>30.79584775086505</v>
      </c>
    </row>
    <row r="37" spans="4:11">
      <c r="D37">
        <f t="shared" si="0"/>
        <v>22.058823529411764</v>
      </c>
      <c r="G37">
        <f t="shared" si="1"/>
        <v>30.37037037037037</v>
      </c>
    </row>
  </sheetData>
  <mergeCells count="1">
    <mergeCell ref="J27:K2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37"/>
  <sheetViews>
    <sheetView workbookViewId="0"/>
  </sheetViews>
  <sheetFormatPr baseColWidth="10" defaultRowHeight="15" x14ac:dyDescent="0"/>
  <cols>
    <col min="3" max="3" width="9.33203125" customWidth="1"/>
    <col min="4" max="4" width="19.1640625" customWidth="1"/>
    <col min="6" max="6" width="9.33203125" customWidth="1"/>
    <col min="7" max="7" width="18.5" customWidth="1"/>
    <col min="10" max="10" width="12.83203125" customWidth="1"/>
    <col min="11" max="11" width="12.33203125" customWidth="1"/>
  </cols>
  <sheetData>
    <row r="3" spans="3:7">
      <c r="C3" s="2" t="s">
        <v>11</v>
      </c>
      <c r="D3" s="4" t="s">
        <v>33</v>
      </c>
      <c r="F3" s="2" t="s">
        <v>11</v>
      </c>
      <c r="G3" s="4" t="s">
        <v>33</v>
      </c>
    </row>
    <row r="4" spans="3:7">
      <c r="D4" s="4" t="s">
        <v>37</v>
      </c>
      <c r="G4" s="4" t="s">
        <v>37</v>
      </c>
    </row>
    <row r="5" spans="3:7">
      <c r="C5" t="s">
        <v>86</v>
      </c>
      <c r="D5">
        <v>84</v>
      </c>
      <c r="F5" t="s">
        <v>40</v>
      </c>
      <c r="G5">
        <v>115</v>
      </c>
    </row>
    <row r="6" spans="3:7">
      <c r="C6" t="s">
        <v>87</v>
      </c>
      <c r="D6">
        <v>91</v>
      </c>
      <c r="F6" t="s">
        <v>41</v>
      </c>
      <c r="G6">
        <v>122</v>
      </c>
    </row>
    <row r="7" spans="3:7">
      <c r="C7" t="s">
        <v>88</v>
      </c>
      <c r="D7">
        <v>87</v>
      </c>
      <c r="F7" t="s">
        <v>42</v>
      </c>
      <c r="G7">
        <v>134</v>
      </c>
    </row>
    <row r="8" spans="3:7">
      <c r="C8" t="s">
        <v>89</v>
      </c>
      <c r="D8">
        <v>84</v>
      </c>
      <c r="F8" t="s">
        <v>43</v>
      </c>
      <c r="G8">
        <v>185</v>
      </c>
    </row>
    <row r="9" spans="3:7">
      <c r="C9" t="s">
        <v>90</v>
      </c>
      <c r="D9">
        <v>101</v>
      </c>
      <c r="F9" t="s">
        <v>44</v>
      </c>
      <c r="G9">
        <v>153</v>
      </c>
    </row>
    <row r="10" spans="3:7">
      <c r="C10" t="s">
        <v>91</v>
      </c>
      <c r="D10">
        <v>82</v>
      </c>
      <c r="F10" t="s">
        <v>45</v>
      </c>
      <c r="G10">
        <v>151</v>
      </c>
    </row>
    <row r="11" spans="3:7">
      <c r="C11" t="s">
        <v>92</v>
      </c>
      <c r="D11">
        <v>95</v>
      </c>
      <c r="F11" t="s">
        <v>46</v>
      </c>
      <c r="G11">
        <v>132</v>
      </c>
    </row>
    <row r="12" spans="3:7">
      <c r="C12" t="s">
        <v>93</v>
      </c>
      <c r="D12">
        <v>98</v>
      </c>
      <c r="F12" t="s">
        <v>47</v>
      </c>
      <c r="G12">
        <v>98</v>
      </c>
    </row>
    <row r="13" spans="3:7">
      <c r="C13" t="s">
        <v>94</v>
      </c>
      <c r="D13">
        <v>92</v>
      </c>
      <c r="F13" t="s">
        <v>48</v>
      </c>
      <c r="G13">
        <v>130</v>
      </c>
    </row>
    <row r="14" spans="3:7">
      <c r="C14" t="s">
        <v>95</v>
      </c>
      <c r="D14">
        <v>133</v>
      </c>
      <c r="F14" t="s">
        <v>49</v>
      </c>
      <c r="G14">
        <v>131</v>
      </c>
    </row>
    <row r="15" spans="3:7">
      <c r="D15" s="4" t="s">
        <v>34</v>
      </c>
      <c r="G15" s="4" t="s">
        <v>34</v>
      </c>
    </row>
    <row r="16" spans="3:7">
      <c r="C16" t="s">
        <v>96</v>
      </c>
      <c r="D16">
        <v>179</v>
      </c>
      <c r="F16" t="s">
        <v>50</v>
      </c>
      <c r="G16">
        <v>247</v>
      </c>
    </row>
    <row r="17" spans="3:11">
      <c r="C17" t="s">
        <v>97</v>
      </c>
      <c r="D17">
        <v>182</v>
      </c>
      <c r="F17" t="s">
        <v>51</v>
      </c>
      <c r="G17">
        <v>255</v>
      </c>
    </row>
    <row r="18" spans="3:11">
      <c r="C18" t="s">
        <v>78</v>
      </c>
      <c r="D18">
        <v>168</v>
      </c>
      <c r="F18" t="s">
        <v>52</v>
      </c>
      <c r="G18">
        <v>260</v>
      </c>
    </row>
    <row r="19" spans="3:11">
      <c r="C19" t="s">
        <v>79</v>
      </c>
      <c r="D19">
        <v>187</v>
      </c>
      <c r="F19" t="s">
        <v>53</v>
      </c>
      <c r="G19">
        <v>352</v>
      </c>
    </row>
    <row r="20" spans="3:11">
      <c r="C20" t="s">
        <v>98</v>
      </c>
      <c r="D20">
        <v>212</v>
      </c>
      <c r="F20" t="s">
        <v>54</v>
      </c>
      <c r="G20">
        <v>341</v>
      </c>
    </row>
    <row r="21" spans="3:11">
      <c r="C21" t="s">
        <v>99</v>
      </c>
      <c r="D21">
        <v>219</v>
      </c>
      <c r="F21" t="s">
        <v>55</v>
      </c>
      <c r="G21">
        <v>370</v>
      </c>
    </row>
    <row r="22" spans="3:11">
      <c r="C22" t="s">
        <v>81</v>
      </c>
      <c r="D22">
        <v>221</v>
      </c>
      <c r="F22" t="s">
        <v>56</v>
      </c>
      <c r="G22">
        <v>300</v>
      </c>
    </row>
    <row r="23" spans="3:11">
      <c r="C23" t="s">
        <v>100</v>
      </c>
      <c r="D23">
        <v>228</v>
      </c>
      <c r="F23" t="s">
        <v>25</v>
      </c>
      <c r="G23">
        <v>232</v>
      </c>
    </row>
    <row r="24" spans="3:11">
      <c r="C24" t="s">
        <v>101</v>
      </c>
      <c r="D24">
        <v>201</v>
      </c>
      <c r="F24" t="s">
        <v>57</v>
      </c>
      <c r="G24">
        <v>300</v>
      </c>
    </row>
    <row r="25" spans="3:11">
      <c r="C25" t="s">
        <v>83</v>
      </c>
      <c r="D25">
        <v>254</v>
      </c>
      <c r="F25" t="s">
        <v>58</v>
      </c>
      <c r="G25">
        <v>260</v>
      </c>
    </row>
    <row r="27" spans="3:11">
      <c r="D27" s="4" t="s">
        <v>38</v>
      </c>
      <c r="G27" s="4" t="s">
        <v>38</v>
      </c>
      <c r="J27" s="14" t="s">
        <v>39</v>
      </c>
      <c r="K27" s="16"/>
    </row>
    <row r="28" spans="3:11">
      <c r="D28">
        <f t="shared" ref="D28:D37" si="0">(D5/D16)*100</f>
        <v>46.927374301675975</v>
      </c>
      <c r="G28">
        <f t="shared" ref="G28:G37" si="1">(G5/G16)*100</f>
        <v>46.558704453441294</v>
      </c>
      <c r="J28" s="5" t="s">
        <v>63</v>
      </c>
      <c r="K28" s="5" t="s">
        <v>5</v>
      </c>
    </row>
    <row r="29" spans="3:11">
      <c r="D29">
        <f t="shared" si="0"/>
        <v>50</v>
      </c>
      <c r="G29">
        <f t="shared" si="1"/>
        <v>47.843137254901961</v>
      </c>
      <c r="J29" s="1">
        <f>AVERAGE(D28:D37)</f>
        <v>46.281953697477221</v>
      </c>
      <c r="K29" s="1">
        <f>AVERAGE(G28:G37)</f>
        <v>46.413529545834308</v>
      </c>
    </row>
    <row r="30" spans="3:11">
      <c r="D30">
        <f t="shared" si="0"/>
        <v>51.785714285714292</v>
      </c>
      <c r="G30">
        <f t="shared" si="1"/>
        <v>51.538461538461533</v>
      </c>
      <c r="J30" s="5" t="s">
        <v>6</v>
      </c>
      <c r="K30" s="5" t="s">
        <v>6</v>
      </c>
    </row>
    <row r="31" spans="3:11">
      <c r="D31">
        <f t="shared" si="0"/>
        <v>44.919786096256686</v>
      </c>
      <c r="G31">
        <f t="shared" si="1"/>
        <v>52.55681818181818</v>
      </c>
      <c r="J31">
        <f>(STDEV(D28:D37))/(SQRT(10))</f>
        <v>1.435044536213341</v>
      </c>
      <c r="K31">
        <f>(STDEV(G28:G37))/(SQRT(10))</f>
        <v>1.283821903008814</v>
      </c>
    </row>
    <row r="32" spans="3:11">
      <c r="D32">
        <f t="shared" si="0"/>
        <v>47.641509433962263</v>
      </c>
      <c r="G32">
        <f t="shared" si="1"/>
        <v>44.868035190615835</v>
      </c>
      <c r="J32" s="5" t="s">
        <v>7</v>
      </c>
      <c r="K32" s="1"/>
    </row>
    <row r="33" spans="4:11">
      <c r="D33">
        <f t="shared" si="0"/>
        <v>37.442922374429223</v>
      </c>
      <c r="G33">
        <f t="shared" si="1"/>
        <v>40.810810810810807</v>
      </c>
      <c r="J33">
        <f>TTEST(D28:D37,G28:G37,2,2)</f>
        <v>0.94627366073456054</v>
      </c>
      <c r="K33" s="1"/>
    </row>
    <row r="34" spans="4:11">
      <c r="D34">
        <f t="shared" si="0"/>
        <v>42.986425339366519</v>
      </c>
      <c r="G34">
        <f t="shared" si="1"/>
        <v>44</v>
      </c>
    </row>
    <row r="35" spans="4:11">
      <c r="D35">
        <f t="shared" si="0"/>
        <v>42.982456140350877</v>
      </c>
      <c r="G35">
        <f t="shared" si="1"/>
        <v>42.241379310344826</v>
      </c>
    </row>
    <row r="36" spans="4:11">
      <c r="D36">
        <f t="shared" si="0"/>
        <v>45.771144278606968</v>
      </c>
      <c r="G36">
        <f t="shared" si="1"/>
        <v>43.333333333333336</v>
      </c>
    </row>
    <row r="37" spans="4:11">
      <c r="D37">
        <f t="shared" si="0"/>
        <v>52.362204724409445</v>
      </c>
      <c r="G37">
        <f t="shared" si="1"/>
        <v>50.384615384615387</v>
      </c>
    </row>
  </sheetData>
  <mergeCells count="1">
    <mergeCell ref="J27:K2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72"/>
  <sheetViews>
    <sheetView workbookViewId="0"/>
  </sheetViews>
  <sheetFormatPr baseColWidth="10" defaultRowHeight="15" x14ac:dyDescent="0"/>
  <cols>
    <col min="3" max="3" width="22.33203125" customWidth="1"/>
  </cols>
  <sheetData>
    <row r="2" spans="2:14">
      <c r="D2" s="14" t="s">
        <v>60</v>
      </c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2:14">
      <c r="C3" s="2" t="s">
        <v>59</v>
      </c>
      <c r="D3" s="4">
        <v>0</v>
      </c>
      <c r="E3" s="4">
        <v>6</v>
      </c>
      <c r="F3" s="4">
        <v>12</v>
      </c>
      <c r="G3" s="4">
        <v>18</v>
      </c>
      <c r="H3" s="4">
        <v>24</v>
      </c>
      <c r="I3" s="4">
        <v>30</v>
      </c>
      <c r="J3" s="4">
        <v>36</v>
      </c>
      <c r="K3" s="4">
        <v>42</v>
      </c>
      <c r="L3" s="4">
        <v>48</v>
      </c>
      <c r="M3" s="4">
        <v>54</v>
      </c>
      <c r="N3" s="4">
        <v>60</v>
      </c>
    </row>
    <row r="4" spans="2:14">
      <c r="B4" s="4" t="s">
        <v>63</v>
      </c>
      <c r="C4" s="6">
        <v>1</v>
      </c>
      <c r="D4">
        <v>575085</v>
      </c>
      <c r="E4">
        <v>527115</v>
      </c>
      <c r="F4">
        <v>448026</v>
      </c>
      <c r="G4">
        <v>349863</v>
      </c>
      <c r="H4">
        <v>188553</v>
      </c>
      <c r="I4">
        <v>59565</v>
      </c>
      <c r="J4">
        <v>6274</v>
      </c>
      <c r="K4">
        <v>0</v>
      </c>
      <c r="L4">
        <v>0</v>
      </c>
      <c r="M4">
        <v>0</v>
      </c>
      <c r="N4">
        <v>0</v>
      </c>
    </row>
    <row r="5" spans="2:14">
      <c r="B5" s="4"/>
      <c r="C5" s="6">
        <v>2</v>
      </c>
      <c r="D5">
        <v>600906</v>
      </c>
      <c r="E5">
        <v>510321</v>
      </c>
      <c r="F5">
        <v>391089</v>
      </c>
      <c r="G5">
        <v>232491</v>
      </c>
      <c r="H5">
        <v>65307</v>
      </c>
      <c r="I5">
        <v>30144</v>
      </c>
      <c r="J5">
        <v>12546</v>
      </c>
      <c r="K5">
        <v>0</v>
      </c>
      <c r="L5">
        <v>0</v>
      </c>
      <c r="M5">
        <v>0</v>
      </c>
      <c r="N5">
        <v>0</v>
      </c>
    </row>
    <row r="6" spans="2:14">
      <c r="B6" s="4"/>
      <c r="C6" s="6">
        <v>3</v>
      </c>
      <c r="D6">
        <v>668664</v>
      </c>
      <c r="E6">
        <v>592563</v>
      </c>
      <c r="F6">
        <v>473070</v>
      </c>
      <c r="G6">
        <v>326976</v>
      </c>
      <c r="H6">
        <v>177777</v>
      </c>
      <c r="I6">
        <v>33588</v>
      </c>
      <c r="J6">
        <v>7764</v>
      </c>
      <c r="K6">
        <v>0</v>
      </c>
      <c r="L6">
        <v>0</v>
      </c>
      <c r="M6">
        <v>0</v>
      </c>
      <c r="N6">
        <v>0</v>
      </c>
    </row>
    <row r="7" spans="2:14">
      <c r="B7" s="4"/>
      <c r="C7" s="6">
        <v>4</v>
      </c>
      <c r="D7">
        <v>517155</v>
      </c>
      <c r="E7">
        <v>438699</v>
      </c>
      <c r="F7">
        <v>362121</v>
      </c>
      <c r="G7">
        <v>245901</v>
      </c>
      <c r="H7">
        <v>109635</v>
      </c>
      <c r="I7">
        <v>7260</v>
      </c>
      <c r="J7">
        <v>2667</v>
      </c>
      <c r="K7">
        <v>0</v>
      </c>
      <c r="L7">
        <v>0</v>
      </c>
      <c r="M7">
        <v>0</v>
      </c>
      <c r="N7">
        <v>0</v>
      </c>
    </row>
    <row r="8" spans="2:14">
      <c r="B8" s="4"/>
      <c r="C8" s="6">
        <v>5</v>
      </c>
      <c r="D8">
        <v>604215</v>
      </c>
      <c r="E8">
        <v>497826</v>
      </c>
      <c r="F8">
        <v>419274</v>
      </c>
      <c r="G8">
        <v>256839</v>
      </c>
      <c r="H8">
        <v>104523</v>
      </c>
      <c r="I8">
        <v>15318</v>
      </c>
      <c r="J8">
        <v>4422</v>
      </c>
      <c r="K8">
        <v>0</v>
      </c>
      <c r="L8">
        <v>0</v>
      </c>
      <c r="M8">
        <v>0</v>
      </c>
      <c r="N8">
        <v>0</v>
      </c>
    </row>
    <row r="9" spans="2:14">
      <c r="B9" s="4"/>
      <c r="C9" s="6">
        <v>6</v>
      </c>
      <c r="D9">
        <v>676071</v>
      </c>
      <c r="E9">
        <v>502686</v>
      </c>
      <c r="F9">
        <v>495894</v>
      </c>
      <c r="G9">
        <v>364863</v>
      </c>
      <c r="H9">
        <v>254484</v>
      </c>
      <c r="I9">
        <v>55221</v>
      </c>
      <c r="J9">
        <v>28936</v>
      </c>
      <c r="K9">
        <v>0</v>
      </c>
      <c r="L9">
        <v>0</v>
      </c>
      <c r="M9">
        <v>0</v>
      </c>
      <c r="N9">
        <v>0</v>
      </c>
    </row>
    <row r="10" spans="2:14">
      <c r="B10" s="4"/>
      <c r="C10" s="6">
        <v>7</v>
      </c>
      <c r="D10">
        <v>502611</v>
      </c>
      <c r="E10">
        <v>385134</v>
      </c>
      <c r="F10">
        <v>326022</v>
      </c>
      <c r="G10">
        <v>198780</v>
      </c>
      <c r="H10">
        <v>39639</v>
      </c>
      <c r="I10">
        <v>3250</v>
      </c>
      <c r="J10">
        <v>1602</v>
      </c>
      <c r="K10">
        <v>0</v>
      </c>
      <c r="L10">
        <v>0</v>
      </c>
      <c r="M10">
        <v>0</v>
      </c>
      <c r="N10">
        <v>0</v>
      </c>
    </row>
    <row r="11" spans="2:14">
      <c r="B11" s="4"/>
      <c r="C11" s="6">
        <v>8</v>
      </c>
      <c r="D11">
        <v>587772</v>
      </c>
      <c r="E11">
        <v>508044</v>
      </c>
      <c r="F11">
        <v>426021</v>
      </c>
      <c r="G11">
        <v>285834</v>
      </c>
      <c r="H11">
        <v>164442</v>
      </c>
      <c r="I11">
        <v>36465</v>
      </c>
      <c r="J11">
        <v>3309</v>
      </c>
      <c r="K11">
        <v>0</v>
      </c>
      <c r="L11">
        <v>0</v>
      </c>
      <c r="M11">
        <v>0</v>
      </c>
      <c r="N11">
        <v>0</v>
      </c>
    </row>
    <row r="12" spans="2:14">
      <c r="B12" s="4"/>
      <c r="C12" s="6"/>
    </row>
    <row r="13" spans="2:14">
      <c r="B13" s="4" t="s">
        <v>103</v>
      </c>
      <c r="C13" s="6">
        <v>1</v>
      </c>
      <c r="D13">
        <v>517338</v>
      </c>
      <c r="E13">
        <v>400986</v>
      </c>
      <c r="F13">
        <v>301152</v>
      </c>
      <c r="G13">
        <v>148845</v>
      </c>
      <c r="H13">
        <v>41019</v>
      </c>
      <c r="I13">
        <v>42753</v>
      </c>
      <c r="J13">
        <v>4557</v>
      </c>
      <c r="K13">
        <v>0</v>
      </c>
      <c r="L13">
        <v>0</v>
      </c>
      <c r="M13">
        <v>0</v>
      </c>
      <c r="N13">
        <v>0</v>
      </c>
    </row>
    <row r="14" spans="2:14">
      <c r="B14" s="4"/>
      <c r="C14" s="6">
        <v>2</v>
      </c>
      <c r="D14">
        <v>621585</v>
      </c>
      <c r="E14">
        <v>496194</v>
      </c>
      <c r="F14">
        <v>395151</v>
      </c>
      <c r="G14">
        <v>288948</v>
      </c>
      <c r="H14">
        <v>161535</v>
      </c>
      <c r="I14">
        <v>85458</v>
      </c>
      <c r="J14">
        <v>6856</v>
      </c>
      <c r="K14">
        <v>0</v>
      </c>
      <c r="L14">
        <v>0</v>
      </c>
      <c r="M14">
        <v>0</v>
      </c>
      <c r="N14">
        <v>0</v>
      </c>
    </row>
    <row r="15" spans="2:14">
      <c r="B15" s="4"/>
      <c r="C15" s="6">
        <v>3</v>
      </c>
      <c r="D15">
        <v>659343</v>
      </c>
      <c r="E15">
        <v>529842</v>
      </c>
      <c r="F15">
        <v>381528</v>
      </c>
      <c r="G15">
        <v>246789</v>
      </c>
      <c r="H15">
        <v>124101</v>
      </c>
      <c r="I15">
        <v>78912</v>
      </c>
      <c r="J15">
        <v>4656</v>
      </c>
      <c r="K15">
        <v>0</v>
      </c>
      <c r="L15">
        <v>0</v>
      </c>
      <c r="M15">
        <v>0</v>
      </c>
      <c r="N15">
        <v>0</v>
      </c>
    </row>
    <row r="16" spans="2:14">
      <c r="B16" s="4"/>
      <c r="C16" s="6">
        <v>4</v>
      </c>
      <c r="D16">
        <v>696906</v>
      </c>
      <c r="E16">
        <v>555951</v>
      </c>
      <c r="F16">
        <v>416478</v>
      </c>
      <c r="G16">
        <v>291960</v>
      </c>
      <c r="H16">
        <v>95667</v>
      </c>
      <c r="I16">
        <v>71241</v>
      </c>
      <c r="J16">
        <v>6441</v>
      </c>
      <c r="K16">
        <v>0</v>
      </c>
      <c r="L16">
        <v>0</v>
      </c>
      <c r="M16">
        <v>0</v>
      </c>
      <c r="N16">
        <v>0</v>
      </c>
    </row>
    <row r="17" spans="2:14">
      <c r="B17" s="4"/>
      <c r="C17" s="6">
        <v>5</v>
      </c>
      <c r="D17">
        <v>594084</v>
      </c>
      <c r="E17">
        <v>448481</v>
      </c>
      <c r="F17">
        <v>306738</v>
      </c>
      <c r="G17">
        <v>139158</v>
      </c>
      <c r="H17">
        <v>17304</v>
      </c>
      <c r="I17">
        <v>8154</v>
      </c>
      <c r="J17">
        <v>204</v>
      </c>
      <c r="K17">
        <v>0</v>
      </c>
      <c r="L17">
        <v>0</v>
      </c>
      <c r="M17">
        <v>0</v>
      </c>
      <c r="N17">
        <v>0</v>
      </c>
    </row>
    <row r="18" spans="2:14">
      <c r="B18" s="4"/>
      <c r="C18" s="6">
        <v>6</v>
      </c>
      <c r="D18">
        <v>716187</v>
      </c>
      <c r="E18">
        <v>591669</v>
      </c>
      <c r="F18">
        <v>446691</v>
      </c>
      <c r="G18">
        <v>282954</v>
      </c>
      <c r="H18">
        <v>150162</v>
      </c>
      <c r="I18">
        <v>48480</v>
      </c>
      <c r="J18">
        <v>4476</v>
      </c>
      <c r="K18">
        <v>0</v>
      </c>
      <c r="L18">
        <v>0</v>
      </c>
      <c r="M18">
        <v>0</v>
      </c>
      <c r="N18">
        <v>0</v>
      </c>
    </row>
    <row r="19" spans="2:14">
      <c r="B19" s="4"/>
      <c r="C19" s="6">
        <v>7</v>
      </c>
      <c r="D19">
        <v>693711</v>
      </c>
      <c r="E19">
        <v>592821</v>
      </c>
      <c r="F19">
        <v>503592</v>
      </c>
      <c r="G19">
        <v>346635</v>
      </c>
      <c r="H19">
        <v>210663</v>
      </c>
      <c r="I19">
        <v>78510</v>
      </c>
      <c r="J19">
        <v>31644</v>
      </c>
      <c r="K19">
        <v>0</v>
      </c>
      <c r="L19">
        <v>0</v>
      </c>
      <c r="M19">
        <v>0</v>
      </c>
      <c r="N19">
        <v>0</v>
      </c>
    </row>
    <row r="20" spans="2:14">
      <c r="B20" s="4"/>
      <c r="C20" s="6">
        <v>8</v>
      </c>
      <c r="D20">
        <v>645168</v>
      </c>
      <c r="E20">
        <v>574272</v>
      </c>
      <c r="F20">
        <v>513564</v>
      </c>
      <c r="G20">
        <v>406226</v>
      </c>
      <c r="H20">
        <v>269082</v>
      </c>
      <c r="I20">
        <v>145053</v>
      </c>
      <c r="J20">
        <v>47934</v>
      </c>
      <c r="K20">
        <v>0</v>
      </c>
      <c r="L20">
        <v>0</v>
      </c>
      <c r="M20">
        <v>0</v>
      </c>
      <c r="N20">
        <v>0</v>
      </c>
    </row>
    <row r="21" spans="2:14">
      <c r="B21" s="4"/>
      <c r="C21" s="6"/>
    </row>
    <row r="22" spans="2:14">
      <c r="B22" s="4" t="s">
        <v>5</v>
      </c>
      <c r="C22" s="6">
        <v>1</v>
      </c>
      <c r="D22">
        <v>681975</v>
      </c>
      <c r="E22">
        <v>591717</v>
      </c>
      <c r="F22">
        <v>498804</v>
      </c>
      <c r="G22">
        <v>388230</v>
      </c>
      <c r="H22">
        <v>265068</v>
      </c>
      <c r="I22">
        <v>102648</v>
      </c>
      <c r="J22">
        <v>45066</v>
      </c>
      <c r="K22">
        <v>0</v>
      </c>
      <c r="L22">
        <v>0</v>
      </c>
      <c r="M22">
        <v>0</v>
      </c>
      <c r="N22">
        <v>0</v>
      </c>
    </row>
    <row r="23" spans="2:14">
      <c r="C23" s="6">
        <v>2</v>
      </c>
      <c r="D23">
        <v>704010</v>
      </c>
      <c r="E23">
        <v>596955</v>
      </c>
      <c r="F23">
        <v>461862</v>
      </c>
      <c r="G23">
        <v>314829</v>
      </c>
      <c r="H23">
        <v>154827</v>
      </c>
      <c r="I23">
        <v>62421</v>
      </c>
      <c r="J23">
        <v>17910</v>
      </c>
      <c r="K23">
        <v>0</v>
      </c>
      <c r="L23">
        <v>0</v>
      </c>
      <c r="M23">
        <v>0</v>
      </c>
      <c r="N23">
        <v>0</v>
      </c>
    </row>
    <row r="24" spans="2:14">
      <c r="C24" s="6">
        <v>3</v>
      </c>
      <c r="D24">
        <v>664131</v>
      </c>
      <c r="E24">
        <v>493989</v>
      </c>
      <c r="F24">
        <v>350952</v>
      </c>
      <c r="G24">
        <v>200451</v>
      </c>
      <c r="H24">
        <v>87117</v>
      </c>
      <c r="I24">
        <v>24498</v>
      </c>
      <c r="J24">
        <v>2355</v>
      </c>
      <c r="K24">
        <v>0</v>
      </c>
      <c r="L24">
        <v>0</v>
      </c>
      <c r="M24">
        <v>0</v>
      </c>
      <c r="N24">
        <v>0</v>
      </c>
    </row>
    <row r="25" spans="2:14">
      <c r="C25" s="6">
        <v>4</v>
      </c>
      <c r="D25">
        <v>688797</v>
      </c>
      <c r="E25">
        <v>567891</v>
      </c>
      <c r="F25">
        <v>432534</v>
      </c>
      <c r="G25">
        <v>287316</v>
      </c>
      <c r="H25">
        <v>133062</v>
      </c>
      <c r="I25">
        <v>76482</v>
      </c>
      <c r="J25">
        <v>35178</v>
      </c>
      <c r="K25">
        <v>0</v>
      </c>
      <c r="L25">
        <v>0</v>
      </c>
      <c r="M25">
        <v>0</v>
      </c>
      <c r="N25">
        <v>0</v>
      </c>
    </row>
    <row r="26" spans="2:14">
      <c r="C26" s="6">
        <v>5</v>
      </c>
      <c r="D26">
        <v>702282</v>
      </c>
      <c r="E26">
        <v>544962</v>
      </c>
      <c r="F26">
        <v>413151</v>
      </c>
      <c r="G26">
        <v>294489</v>
      </c>
      <c r="H26">
        <v>128205</v>
      </c>
      <c r="I26">
        <v>19041</v>
      </c>
      <c r="J26">
        <v>17004</v>
      </c>
      <c r="K26">
        <v>0</v>
      </c>
      <c r="L26">
        <v>0</v>
      </c>
      <c r="M26">
        <v>0</v>
      </c>
      <c r="N26">
        <v>0</v>
      </c>
    </row>
    <row r="27" spans="2:14">
      <c r="C27" s="6">
        <v>6</v>
      </c>
      <c r="D27">
        <v>720882</v>
      </c>
      <c r="E27">
        <v>598542</v>
      </c>
      <c r="F27">
        <v>511786</v>
      </c>
      <c r="G27">
        <v>381090</v>
      </c>
      <c r="H27">
        <v>253560</v>
      </c>
      <c r="I27">
        <v>58821</v>
      </c>
      <c r="J27">
        <v>6168</v>
      </c>
      <c r="K27">
        <v>0</v>
      </c>
      <c r="L27">
        <v>0</v>
      </c>
      <c r="M27">
        <v>0</v>
      </c>
      <c r="N27">
        <v>0</v>
      </c>
    </row>
    <row r="28" spans="2:14">
      <c r="C28" s="6">
        <v>7</v>
      </c>
      <c r="D28">
        <v>638346</v>
      </c>
      <c r="E28">
        <v>553941</v>
      </c>
      <c r="F28">
        <v>450696</v>
      </c>
      <c r="G28">
        <v>285666</v>
      </c>
      <c r="H28">
        <v>123330</v>
      </c>
      <c r="I28">
        <v>13338</v>
      </c>
      <c r="J28">
        <v>5193</v>
      </c>
      <c r="K28">
        <v>0</v>
      </c>
      <c r="L28">
        <v>0</v>
      </c>
      <c r="M28">
        <v>0</v>
      </c>
      <c r="N28">
        <v>0</v>
      </c>
    </row>
    <row r="29" spans="2:14">
      <c r="C29" s="6">
        <v>8</v>
      </c>
      <c r="D29">
        <v>645291</v>
      </c>
      <c r="E29">
        <v>524313</v>
      </c>
      <c r="F29">
        <v>465783</v>
      </c>
      <c r="G29">
        <v>305019</v>
      </c>
      <c r="H29">
        <v>152469</v>
      </c>
      <c r="I29">
        <v>43125</v>
      </c>
      <c r="J29">
        <v>21558</v>
      </c>
      <c r="K29">
        <v>0</v>
      </c>
      <c r="L29">
        <v>0</v>
      </c>
      <c r="M29">
        <v>0</v>
      </c>
      <c r="N29">
        <v>0</v>
      </c>
    </row>
    <row r="30" spans="2:14">
      <c r="C30" s="6"/>
    </row>
    <row r="31" spans="2:14">
      <c r="C31" s="6"/>
      <c r="D31" s="14" t="s">
        <v>61</v>
      </c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2" spans="2:14">
      <c r="C32" s="2" t="s">
        <v>59</v>
      </c>
      <c r="D32" s="4">
        <v>0</v>
      </c>
      <c r="E32" s="4">
        <v>6</v>
      </c>
      <c r="F32" s="4">
        <v>12</v>
      </c>
      <c r="G32" s="4">
        <v>18</v>
      </c>
      <c r="H32" s="4">
        <v>24</v>
      </c>
      <c r="I32" s="4">
        <v>30</v>
      </c>
      <c r="J32" s="4">
        <v>36</v>
      </c>
      <c r="K32" s="4">
        <v>42</v>
      </c>
      <c r="L32" s="4">
        <v>48</v>
      </c>
      <c r="M32" s="4">
        <v>54</v>
      </c>
      <c r="N32" s="4">
        <v>60</v>
      </c>
    </row>
    <row r="33" spans="2:14">
      <c r="B33" s="4" t="s">
        <v>63</v>
      </c>
      <c r="C33" s="6">
        <v>1</v>
      </c>
      <c r="D33">
        <f>D4/D4*100</f>
        <v>100</v>
      </c>
      <c r="E33">
        <f>E4/D4*100</f>
        <v>91.65862437726598</v>
      </c>
      <c r="F33">
        <f>F4/D4*100</f>
        <v>77.906048671066017</v>
      </c>
      <c r="G33">
        <f>G4/D4*100</f>
        <v>60.836745872349304</v>
      </c>
      <c r="H33">
        <f>H4/D4*100</f>
        <v>32.786979316101103</v>
      </c>
      <c r="I33">
        <f>I4/D4*100</f>
        <v>10.35759931140614</v>
      </c>
      <c r="J33">
        <f>J4/D4*100</f>
        <v>1.0909691610805359</v>
      </c>
      <c r="K33">
        <f>K4/D4*100</f>
        <v>0</v>
      </c>
      <c r="L33">
        <f>L4/D4*100</f>
        <v>0</v>
      </c>
      <c r="M33">
        <f>M4/D4*100</f>
        <v>0</v>
      </c>
      <c r="N33">
        <f>N4/D4*100</f>
        <v>0</v>
      </c>
    </row>
    <row r="34" spans="2:14">
      <c r="B34" s="4"/>
      <c r="C34" s="6">
        <v>2</v>
      </c>
      <c r="D34">
        <f t="shared" ref="D34:D40" si="0">D5/D5*100</f>
        <v>100</v>
      </c>
      <c r="E34">
        <f t="shared" ref="E34:E40" si="1">E5/D5*100</f>
        <v>84.925262853091837</v>
      </c>
      <c r="F34">
        <f t="shared" ref="F34:F40" si="2">F5/D5*100</f>
        <v>65.0832243312598</v>
      </c>
      <c r="G34">
        <f t="shared" ref="G34:G40" si="3">G5/D5*100</f>
        <v>38.690077982246805</v>
      </c>
      <c r="H34">
        <f t="shared" ref="H34:H40" si="4">H5/D5*100</f>
        <v>10.868089185330151</v>
      </c>
      <c r="I34">
        <f t="shared" ref="I34:I40" si="5">I5/D5*100</f>
        <v>5.0164251979510937</v>
      </c>
      <c r="J34">
        <f t="shared" ref="J34:J40" si="6">J5/D5*100</f>
        <v>2.087847350500744</v>
      </c>
      <c r="K34">
        <f t="shared" ref="K34:K40" si="7">K5/D5*100</f>
        <v>0</v>
      </c>
      <c r="L34">
        <f t="shared" ref="L34:L40" si="8">L5/D5*100</f>
        <v>0</v>
      </c>
      <c r="M34">
        <f t="shared" ref="M34:M40" si="9">M5/D5*100</f>
        <v>0</v>
      </c>
      <c r="N34">
        <f t="shared" ref="N34:N40" si="10">N5/D5*100</f>
        <v>0</v>
      </c>
    </row>
    <row r="35" spans="2:14">
      <c r="B35" s="4"/>
      <c r="C35" s="6">
        <v>3</v>
      </c>
      <c r="D35">
        <f t="shared" si="0"/>
        <v>100</v>
      </c>
      <c r="E35">
        <f t="shared" si="1"/>
        <v>88.61894763289186</v>
      </c>
      <c r="F35">
        <f t="shared" si="2"/>
        <v>70.748537382003519</v>
      </c>
      <c r="G35">
        <f t="shared" si="3"/>
        <v>48.899895911848098</v>
      </c>
      <c r="H35">
        <f t="shared" si="4"/>
        <v>26.586895660600838</v>
      </c>
      <c r="I35">
        <f t="shared" si="5"/>
        <v>5.0231506406805213</v>
      </c>
      <c r="J35">
        <f t="shared" si="6"/>
        <v>1.161121280643193</v>
      </c>
      <c r="K35">
        <f t="shared" si="7"/>
        <v>0</v>
      </c>
      <c r="L35">
        <f t="shared" si="8"/>
        <v>0</v>
      </c>
      <c r="M35">
        <f t="shared" si="9"/>
        <v>0</v>
      </c>
      <c r="N35">
        <f t="shared" si="10"/>
        <v>0</v>
      </c>
    </row>
    <row r="36" spans="2:14">
      <c r="B36" s="4"/>
      <c r="C36" s="6">
        <v>4</v>
      </c>
      <c r="D36">
        <f t="shared" si="0"/>
        <v>100</v>
      </c>
      <c r="E36">
        <f t="shared" si="1"/>
        <v>84.829306494184536</v>
      </c>
      <c r="F36">
        <f t="shared" si="2"/>
        <v>70.021753632856687</v>
      </c>
      <c r="G36">
        <f t="shared" si="3"/>
        <v>47.548800649708497</v>
      </c>
      <c r="H36">
        <f t="shared" si="4"/>
        <v>21.199640339936771</v>
      </c>
      <c r="I36">
        <f t="shared" si="5"/>
        <v>1.4038344403515388</v>
      </c>
      <c r="J36">
        <f t="shared" si="6"/>
        <v>0.51570612292252804</v>
      </c>
      <c r="K36">
        <f t="shared" si="7"/>
        <v>0</v>
      </c>
      <c r="L36">
        <f t="shared" si="8"/>
        <v>0</v>
      </c>
      <c r="M36">
        <f t="shared" si="9"/>
        <v>0</v>
      </c>
      <c r="N36">
        <f t="shared" si="10"/>
        <v>0</v>
      </c>
    </row>
    <row r="37" spans="2:14">
      <c r="B37" s="4"/>
      <c r="C37" s="6">
        <v>5</v>
      </c>
      <c r="D37">
        <f t="shared" si="0"/>
        <v>100</v>
      </c>
      <c r="E37">
        <f t="shared" si="1"/>
        <v>82.39219483131005</v>
      </c>
      <c r="F37">
        <f t="shared" si="2"/>
        <v>69.391524540105749</v>
      </c>
      <c r="G37">
        <f t="shared" si="3"/>
        <v>42.507882128050447</v>
      </c>
      <c r="H37">
        <f t="shared" si="4"/>
        <v>17.298974702713437</v>
      </c>
      <c r="I37">
        <f t="shared" si="5"/>
        <v>2.535190288225218</v>
      </c>
      <c r="J37">
        <f t="shared" si="6"/>
        <v>0.7318586926838957</v>
      </c>
      <c r="K37">
        <f t="shared" si="7"/>
        <v>0</v>
      </c>
      <c r="L37">
        <f t="shared" si="8"/>
        <v>0</v>
      </c>
      <c r="M37">
        <f t="shared" si="9"/>
        <v>0</v>
      </c>
      <c r="N37">
        <f t="shared" si="10"/>
        <v>0</v>
      </c>
    </row>
    <row r="38" spans="2:14">
      <c r="B38" s="4"/>
      <c r="C38" s="6">
        <v>6</v>
      </c>
      <c r="D38">
        <f t="shared" si="0"/>
        <v>100</v>
      </c>
      <c r="E38">
        <f t="shared" si="1"/>
        <v>74.354024947083957</v>
      </c>
      <c r="F38">
        <f t="shared" si="2"/>
        <v>73.349396734958304</v>
      </c>
      <c r="G38">
        <f t="shared" si="3"/>
        <v>53.968148315783402</v>
      </c>
      <c r="H38">
        <f t="shared" si="4"/>
        <v>37.641608647612458</v>
      </c>
      <c r="I38">
        <f t="shared" si="5"/>
        <v>8.1679291080374696</v>
      </c>
      <c r="J38">
        <f t="shared" si="6"/>
        <v>4.2800238436495572</v>
      </c>
      <c r="K38">
        <f t="shared" si="7"/>
        <v>0</v>
      </c>
      <c r="L38">
        <f t="shared" si="8"/>
        <v>0</v>
      </c>
      <c r="M38">
        <f t="shared" si="9"/>
        <v>0</v>
      </c>
      <c r="N38">
        <f t="shared" si="10"/>
        <v>0</v>
      </c>
    </row>
    <row r="39" spans="2:14">
      <c r="B39" s="4"/>
      <c r="C39" s="6">
        <v>7</v>
      </c>
      <c r="D39">
        <f t="shared" si="0"/>
        <v>100</v>
      </c>
      <c r="E39">
        <f t="shared" si="1"/>
        <v>76.626655604433651</v>
      </c>
      <c r="F39">
        <f t="shared" si="2"/>
        <v>64.865671463616991</v>
      </c>
      <c r="G39">
        <f t="shared" si="3"/>
        <v>39.54947265380185</v>
      </c>
      <c r="H39">
        <f t="shared" si="4"/>
        <v>7.8866160907739777</v>
      </c>
      <c r="I39">
        <f t="shared" si="5"/>
        <v>0.64662333295530738</v>
      </c>
      <c r="J39">
        <f t="shared" si="6"/>
        <v>0.31873556289058536</v>
      </c>
      <c r="K39">
        <f t="shared" si="7"/>
        <v>0</v>
      </c>
      <c r="L39">
        <f t="shared" si="8"/>
        <v>0</v>
      </c>
      <c r="M39">
        <f t="shared" si="9"/>
        <v>0</v>
      </c>
      <c r="N39">
        <f t="shared" si="10"/>
        <v>0</v>
      </c>
    </row>
    <row r="40" spans="2:14">
      <c r="B40" s="4"/>
      <c r="C40" s="6">
        <v>8</v>
      </c>
      <c r="D40">
        <f t="shared" si="0"/>
        <v>100</v>
      </c>
      <c r="E40">
        <f t="shared" si="1"/>
        <v>86.43555664441314</v>
      </c>
      <c r="F40">
        <f t="shared" si="2"/>
        <v>72.480655764480105</v>
      </c>
      <c r="G40">
        <f t="shared" si="3"/>
        <v>48.630081051836427</v>
      </c>
      <c r="H40">
        <f t="shared" si="4"/>
        <v>27.977174822890511</v>
      </c>
      <c r="I40">
        <f t="shared" si="5"/>
        <v>6.2039362201670034</v>
      </c>
      <c r="J40">
        <f t="shared" si="6"/>
        <v>0.56297339784814515</v>
      </c>
      <c r="K40">
        <f t="shared" si="7"/>
        <v>0</v>
      </c>
      <c r="L40">
        <f t="shared" si="8"/>
        <v>0</v>
      </c>
      <c r="M40">
        <f t="shared" si="9"/>
        <v>0</v>
      </c>
      <c r="N40">
        <f t="shared" si="10"/>
        <v>0</v>
      </c>
    </row>
    <row r="41" spans="2:14">
      <c r="B41" s="4"/>
      <c r="C41" s="6"/>
    </row>
    <row r="42" spans="2:14">
      <c r="B42" s="4" t="s">
        <v>103</v>
      </c>
      <c r="C42" s="6">
        <v>1</v>
      </c>
      <c r="D42">
        <f>D13/D13*100</f>
        <v>100</v>
      </c>
      <c r="E42">
        <f>E13/D13*100</f>
        <v>77.509481228906438</v>
      </c>
      <c r="F42">
        <f>F13/D13*100</f>
        <v>58.211846027162132</v>
      </c>
      <c r="G42">
        <f>G13/D13*100</f>
        <v>28.771325516393535</v>
      </c>
      <c r="H42">
        <f>H13/D13*100</f>
        <v>7.9288588891595051</v>
      </c>
      <c r="I42">
        <f>I13/D13*100</f>
        <v>8.2640362780232657</v>
      </c>
      <c r="J42">
        <f>J13/D13*100</f>
        <v>0.88085545620078165</v>
      </c>
      <c r="K42">
        <f>K13/D13*100</f>
        <v>0</v>
      </c>
      <c r="L42">
        <f>L13/D13*100</f>
        <v>0</v>
      </c>
      <c r="M42">
        <f>M13/D13*100</f>
        <v>0</v>
      </c>
      <c r="N42">
        <f>N13/D13*100</f>
        <v>0</v>
      </c>
    </row>
    <row r="43" spans="2:14">
      <c r="B43" s="4"/>
      <c r="C43" s="6">
        <v>2</v>
      </c>
      <c r="D43">
        <f t="shared" ref="D43:D49" si="11">D14/D14*100</f>
        <v>100</v>
      </c>
      <c r="E43">
        <f t="shared" ref="E43:E49" si="12">E14/D14*100</f>
        <v>79.82721590771979</v>
      </c>
      <c r="F43">
        <f t="shared" ref="F43:F49" si="13">F14/D14*100</f>
        <v>63.571514756630229</v>
      </c>
      <c r="G43">
        <f t="shared" ref="G43:G49" si="14">G14/D14*100</f>
        <v>46.485677743188788</v>
      </c>
      <c r="H43">
        <f t="shared" ref="H43:H49" si="15">H14/D14*100</f>
        <v>25.987596225777647</v>
      </c>
      <c r="I43">
        <f t="shared" ref="I43:I49" si="16">I14/D14*100</f>
        <v>13.748401264509278</v>
      </c>
      <c r="J43">
        <f t="shared" ref="J43:J49" si="17">J14/D14*100</f>
        <v>1.1029867194349927</v>
      </c>
      <c r="K43">
        <f t="shared" ref="K43:K49" si="18">K14/D14*100</f>
        <v>0</v>
      </c>
      <c r="L43">
        <f t="shared" ref="L43:L49" si="19">L14/D14*100</f>
        <v>0</v>
      </c>
      <c r="M43">
        <f t="shared" ref="M43:M49" si="20">M14/D14*100</f>
        <v>0</v>
      </c>
      <c r="N43">
        <f t="shared" ref="N43:N49" si="21">N14/D14*100</f>
        <v>0</v>
      </c>
    </row>
    <row r="44" spans="2:14">
      <c r="B44" s="4"/>
      <c r="C44" s="6">
        <v>3</v>
      </c>
      <c r="D44">
        <f t="shared" si="11"/>
        <v>100</v>
      </c>
      <c r="E44">
        <f t="shared" si="12"/>
        <v>80.359084725249232</v>
      </c>
      <c r="F44">
        <f t="shared" si="13"/>
        <v>57.864874579695247</v>
      </c>
      <c r="G44">
        <f t="shared" si="14"/>
        <v>37.429532125160961</v>
      </c>
      <c r="H44">
        <f t="shared" si="15"/>
        <v>18.821918182190451</v>
      </c>
      <c r="I44">
        <f t="shared" si="16"/>
        <v>11.968277512614831</v>
      </c>
      <c r="J44">
        <f t="shared" si="17"/>
        <v>0.70615749314089937</v>
      </c>
      <c r="K44">
        <f t="shared" si="18"/>
        <v>0</v>
      </c>
      <c r="L44">
        <f t="shared" si="19"/>
        <v>0</v>
      </c>
      <c r="M44">
        <f t="shared" si="20"/>
        <v>0</v>
      </c>
      <c r="N44">
        <f t="shared" si="21"/>
        <v>0</v>
      </c>
    </row>
    <row r="45" spans="2:14">
      <c r="B45" s="4"/>
      <c r="C45" s="6">
        <v>4</v>
      </c>
      <c r="D45">
        <f t="shared" si="11"/>
        <v>100</v>
      </c>
      <c r="E45">
        <f t="shared" si="12"/>
        <v>79.774173274444465</v>
      </c>
      <c r="F45">
        <f t="shared" si="13"/>
        <v>59.761000766243946</v>
      </c>
      <c r="G45">
        <f t="shared" si="14"/>
        <v>41.893741767182377</v>
      </c>
      <c r="H45">
        <f t="shared" si="15"/>
        <v>13.727389346626373</v>
      </c>
      <c r="I45">
        <f t="shared" si="16"/>
        <v>10.222469027386765</v>
      </c>
      <c r="J45">
        <f t="shared" si="17"/>
        <v>0.92422794465824665</v>
      </c>
      <c r="K45">
        <f t="shared" si="18"/>
        <v>0</v>
      </c>
      <c r="L45">
        <f t="shared" si="19"/>
        <v>0</v>
      </c>
      <c r="M45">
        <f t="shared" si="20"/>
        <v>0</v>
      </c>
      <c r="N45">
        <f t="shared" si="21"/>
        <v>0</v>
      </c>
    </row>
    <row r="46" spans="2:14">
      <c r="B46" s="4"/>
      <c r="C46" s="6">
        <v>5</v>
      </c>
      <c r="D46">
        <f t="shared" si="11"/>
        <v>100</v>
      </c>
      <c r="E46">
        <f t="shared" si="12"/>
        <v>75.491176331966528</v>
      </c>
      <c r="F46">
        <f t="shared" si="13"/>
        <v>51.632092431373344</v>
      </c>
      <c r="G46">
        <f t="shared" si="14"/>
        <v>23.423960248045731</v>
      </c>
      <c r="H46">
        <f t="shared" si="15"/>
        <v>2.9127194134162848</v>
      </c>
      <c r="I46">
        <f t="shared" si="16"/>
        <v>1.3725331771264668</v>
      </c>
      <c r="J46">
        <f t="shared" si="17"/>
        <v>3.4338578382854951E-2</v>
      </c>
      <c r="K46">
        <f t="shared" si="18"/>
        <v>0</v>
      </c>
      <c r="L46">
        <f t="shared" si="19"/>
        <v>0</v>
      </c>
      <c r="M46">
        <f t="shared" si="20"/>
        <v>0</v>
      </c>
      <c r="N46">
        <f t="shared" si="21"/>
        <v>0</v>
      </c>
    </row>
    <row r="47" spans="2:14">
      <c r="B47" s="4"/>
      <c r="C47" s="6">
        <v>6</v>
      </c>
      <c r="D47">
        <f t="shared" si="11"/>
        <v>100</v>
      </c>
      <c r="E47">
        <f t="shared" si="12"/>
        <v>82.613758697100053</v>
      </c>
      <c r="F47">
        <f t="shared" si="13"/>
        <v>62.370721613209959</v>
      </c>
      <c r="G47">
        <f t="shared" si="14"/>
        <v>39.50839655006304</v>
      </c>
      <c r="H47">
        <f t="shared" si="15"/>
        <v>20.966870384410775</v>
      </c>
      <c r="I47">
        <f t="shared" si="16"/>
        <v>6.7691817919063038</v>
      </c>
      <c r="J47">
        <f t="shared" si="17"/>
        <v>0.62497643771808198</v>
      </c>
      <c r="K47">
        <f t="shared" si="18"/>
        <v>0</v>
      </c>
      <c r="L47">
        <f t="shared" si="19"/>
        <v>0</v>
      </c>
      <c r="M47">
        <f t="shared" si="20"/>
        <v>0</v>
      </c>
      <c r="N47">
        <f t="shared" si="21"/>
        <v>0</v>
      </c>
    </row>
    <row r="48" spans="2:14">
      <c r="B48" s="4"/>
      <c r="C48" s="6">
        <v>7</v>
      </c>
      <c r="D48">
        <f t="shared" si="11"/>
        <v>100</v>
      </c>
      <c r="E48">
        <f t="shared" si="12"/>
        <v>85.456479715616439</v>
      </c>
      <c r="F48">
        <f t="shared" si="13"/>
        <v>72.593918793272707</v>
      </c>
      <c r="G48">
        <f t="shared" si="14"/>
        <v>49.968214429351704</v>
      </c>
      <c r="H48">
        <f t="shared" si="15"/>
        <v>30.367544986312744</v>
      </c>
      <c r="I48">
        <f t="shared" si="16"/>
        <v>11.317392977767399</v>
      </c>
      <c r="J48">
        <f t="shared" si="17"/>
        <v>4.5615537305880975</v>
      </c>
      <c r="K48">
        <f t="shared" si="18"/>
        <v>0</v>
      </c>
      <c r="L48">
        <f t="shared" si="19"/>
        <v>0</v>
      </c>
      <c r="M48">
        <f t="shared" si="20"/>
        <v>0</v>
      </c>
      <c r="N48">
        <f t="shared" si="21"/>
        <v>0</v>
      </c>
    </row>
    <row r="49" spans="2:14">
      <c r="B49" s="4"/>
      <c r="C49" s="6">
        <v>8</v>
      </c>
      <c r="D49">
        <f t="shared" si="11"/>
        <v>100</v>
      </c>
      <c r="E49">
        <f t="shared" si="12"/>
        <v>89.011234283163461</v>
      </c>
      <c r="F49">
        <f t="shared" si="13"/>
        <v>79.601592143441707</v>
      </c>
      <c r="G49">
        <f t="shared" si="14"/>
        <v>62.964375170498222</v>
      </c>
      <c r="H49">
        <f t="shared" si="15"/>
        <v>41.707276244327055</v>
      </c>
      <c r="I49">
        <f t="shared" si="16"/>
        <v>22.482981176995757</v>
      </c>
      <c r="J49">
        <f t="shared" si="17"/>
        <v>7.4296927311955958</v>
      </c>
      <c r="K49">
        <f t="shared" si="18"/>
        <v>0</v>
      </c>
      <c r="L49">
        <f t="shared" si="19"/>
        <v>0</v>
      </c>
      <c r="M49">
        <f t="shared" si="20"/>
        <v>0</v>
      </c>
      <c r="N49">
        <f t="shared" si="21"/>
        <v>0</v>
      </c>
    </row>
    <row r="50" spans="2:14">
      <c r="B50" s="4"/>
      <c r="C50" s="6"/>
    </row>
    <row r="51" spans="2:14">
      <c r="B51" s="4" t="s">
        <v>5</v>
      </c>
      <c r="C51" s="6">
        <v>1</v>
      </c>
      <c r="D51">
        <f>D22/D22*100</f>
        <v>100</v>
      </c>
      <c r="E51">
        <f>E22/D22*100</f>
        <v>86.76520400307929</v>
      </c>
      <c r="F51">
        <f>F22/D22*100</f>
        <v>73.141097547564058</v>
      </c>
      <c r="G51">
        <f>G22/D22*100</f>
        <v>56.927306719454528</v>
      </c>
      <c r="H51">
        <f>H22/D22*100</f>
        <v>38.867700428901351</v>
      </c>
      <c r="I51">
        <f>I22/D22*100</f>
        <v>15.051578137028484</v>
      </c>
      <c r="J51">
        <f>J22/D22*100</f>
        <v>6.6081601231716709</v>
      </c>
      <c r="K51">
        <f>K22/D22*100</f>
        <v>0</v>
      </c>
      <c r="L51">
        <f>L22/D22*100</f>
        <v>0</v>
      </c>
      <c r="M51">
        <f>M22/D22*100</f>
        <v>0</v>
      </c>
      <c r="N51">
        <f>N22/D22*100</f>
        <v>0</v>
      </c>
    </row>
    <row r="52" spans="2:14">
      <c r="C52" s="6">
        <v>2</v>
      </c>
      <c r="D52">
        <f t="shared" ref="D52:D58" si="22">D23/D23*100</f>
        <v>100</v>
      </c>
      <c r="E52">
        <f t="shared" ref="E52:E58" si="23">E23/D23*100</f>
        <v>84.793539864490569</v>
      </c>
      <c r="F52">
        <f t="shared" ref="F52:F58" si="24">F23/D23*100</f>
        <v>65.604465845655596</v>
      </c>
      <c r="G52">
        <f t="shared" ref="G52:G58" si="25">G23/D23*100</f>
        <v>44.719393190437636</v>
      </c>
      <c r="H52">
        <f t="shared" ref="H52:H58" si="26">H23/D23*100</f>
        <v>21.992159202284061</v>
      </c>
      <c r="I52">
        <f t="shared" ref="I52:I58" si="27">I23/D23*100</f>
        <v>8.86649337367367</v>
      </c>
      <c r="J52">
        <f t="shared" ref="J52:J58" si="28">J23/D23*100</f>
        <v>2.5439979545745088</v>
      </c>
      <c r="K52">
        <f t="shared" ref="K52:K58" si="29">K23/D23*100</f>
        <v>0</v>
      </c>
      <c r="L52">
        <f t="shared" ref="L52:L58" si="30">L23/D23*100</f>
        <v>0</v>
      </c>
      <c r="M52">
        <f t="shared" ref="M52:M58" si="31">M23/D23*100</f>
        <v>0</v>
      </c>
      <c r="N52">
        <f t="shared" ref="N52:N58" si="32">N23/D23*100</f>
        <v>0</v>
      </c>
    </row>
    <row r="53" spans="2:14">
      <c r="C53" s="6">
        <v>3</v>
      </c>
      <c r="D53">
        <f t="shared" si="22"/>
        <v>100</v>
      </c>
      <c r="E53">
        <f t="shared" si="23"/>
        <v>74.381259119059337</v>
      </c>
      <c r="F53">
        <f t="shared" si="24"/>
        <v>52.843791360439432</v>
      </c>
      <c r="G53">
        <f t="shared" si="25"/>
        <v>30.182448944560637</v>
      </c>
      <c r="H53">
        <f t="shared" si="26"/>
        <v>13.117442191374895</v>
      </c>
      <c r="I53">
        <f t="shared" si="27"/>
        <v>3.6887300848778328</v>
      </c>
      <c r="J53">
        <f t="shared" si="28"/>
        <v>0.35459871621713185</v>
      </c>
      <c r="K53">
        <f t="shared" si="29"/>
        <v>0</v>
      </c>
      <c r="L53">
        <f t="shared" si="30"/>
        <v>0</v>
      </c>
      <c r="M53">
        <f t="shared" si="31"/>
        <v>0</v>
      </c>
      <c r="N53">
        <f t="shared" si="32"/>
        <v>0</v>
      </c>
    </row>
    <row r="54" spans="2:14">
      <c r="C54" s="6">
        <v>4</v>
      </c>
      <c r="D54">
        <f t="shared" si="22"/>
        <v>100</v>
      </c>
      <c r="E54">
        <f t="shared" si="23"/>
        <v>82.446787660224999</v>
      </c>
      <c r="F54">
        <f t="shared" si="24"/>
        <v>62.795569667115267</v>
      </c>
      <c r="G54">
        <f t="shared" si="25"/>
        <v>41.712725229639503</v>
      </c>
      <c r="H54">
        <f t="shared" si="26"/>
        <v>19.318028388625386</v>
      </c>
      <c r="I54">
        <f t="shared" si="27"/>
        <v>11.103706897678126</v>
      </c>
      <c r="J54">
        <f t="shared" si="28"/>
        <v>5.1071651008932966</v>
      </c>
      <c r="K54">
        <f t="shared" si="29"/>
        <v>0</v>
      </c>
      <c r="L54">
        <f t="shared" si="30"/>
        <v>0</v>
      </c>
      <c r="M54">
        <f t="shared" si="31"/>
        <v>0</v>
      </c>
      <c r="N54">
        <f t="shared" si="32"/>
        <v>0</v>
      </c>
    </row>
    <row r="55" spans="2:14">
      <c r="C55" s="6">
        <v>5</v>
      </c>
      <c r="D55">
        <f t="shared" si="22"/>
        <v>100</v>
      </c>
      <c r="E55">
        <f t="shared" si="23"/>
        <v>77.598742385537435</v>
      </c>
      <c r="F55">
        <f t="shared" si="24"/>
        <v>58.829786325151431</v>
      </c>
      <c r="G55">
        <f t="shared" si="25"/>
        <v>41.933155057370115</v>
      </c>
      <c r="H55">
        <f t="shared" si="26"/>
        <v>18.25548711201483</v>
      </c>
      <c r="I55">
        <f t="shared" si="27"/>
        <v>2.7113040060830267</v>
      </c>
      <c r="J55">
        <f t="shared" si="28"/>
        <v>2.4212495835006451</v>
      </c>
      <c r="K55">
        <f t="shared" si="29"/>
        <v>0</v>
      </c>
      <c r="L55">
        <f t="shared" si="30"/>
        <v>0</v>
      </c>
      <c r="M55">
        <f t="shared" si="31"/>
        <v>0</v>
      </c>
      <c r="N55">
        <f t="shared" si="32"/>
        <v>0</v>
      </c>
    </row>
    <row r="56" spans="2:14">
      <c r="C56" s="6">
        <v>6</v>
      </c>
      <c r="D56">
        <f t="shared" si="22"/>
        <v>100</v>
      </c>
      <c r="E56">
        <f t="shared" si="23"/>
        <v>83.029122658077199</v>
      </c>
      <c r="F56">
        <f t="shared" si="24"/>
        <v>70.9944207235026</v>
      </c>
      <c r="G56">
        <f t="shared" si="25"/>
        <v>52.86440776715191</v>
      </c>
      <c r="H56">
        <f t="shared" si="26"/>
        <v>35.173579032352038</v>
      </c>
      <c r="I56">
        <f t="shared" si="27"/>
        <v>8.1595878382315004</v>
      </c>
      <c r="J56">
        <f t="shared" si="28"/>
        <v>0.85561853396256249</v>
      </c>
      <c r="K56">
        <f t="shared" si="29"/>
        <v>0</v>
      </c>
      <c r="L56">
        <f t="shared" si="30"/>
        <v>0</v>
      </c>
      <c r="M56">
        <f t="shared" si="31"/>
        <v>0</v>
      </c>
      <c r="N56">
        <f t="shared" si="32"/>
        <v>0</v>
      </c>
    </row>
    <row r="57" spans="2:14">
      <c r="C57" s="6">
        <v>7</v>
      </c>
      <c r="D57">
        <f t="shared" si="22"/>
        <v>100</v>
      </c>
      <c r="E57">
        <f t="shared" si="23"/>
        <v>86.777546972958248</v>
      </c>
      <c r="F57">
        <f t="shared" si="24"/>
        <v>70.603716479777418</v>
      </c>
      <c r="G57">
        <f t="shared" si="25"/>
        <v>44.750965777180404</v>
      </c>
      <c r="H57">
        <f t="shared" si="26"/>
        <v>19.320243253658674</v>
      </c>
      <c r="I57">
        <f t="shared" si="27"/>
        <v>2.0894624545309286</v>
      </c>
      <c r="J57">
        <f t="shared" si="28"/>
        <v>0.81350866144692691</v>
      </c>
      <c r="K57">
        <f t="shared" si="29"/>
        <v>0</v>
      </c>
      <c r="L57">
        <f t="shared" si="30"/>
        <v>0</v>
      </c>
      <c r="M57">
        <f t="shared" si="31"/>
        <v>0</v>
      </c>
      <c r="N57">
        <f t="shared" si="32"/>
        <v>0</v>
      </c>
    </row>
    <row r="58" spans="2:14">
      <c r="C58" s="6">
        <v>8</v>
      </c>
      <c r="D58">
        <f t="shared" si="22"/>
        <v>100</v>
      </c>
      <c r="E58">
        <f t="shared" si="23"/>
        <v>81.252179249361916</v>
      </c>
      <c r="F58">
        <f t="shared" si="24"/>
        <v>72.181852838486833</v>
      </c>
      <c r="G58">
        <f t="shared" si="25"/>
        <v>47.268441679800276</v>
      </c>
      <c r="H58">
        <f t="shared" si="26"/>
        <v>23.62794460173782</v>
      </c>
      <c r="I58">
        <f t="shared" si="27"/>
        <v>6.6830313765417468</v>
      </c>
      <c r="J58">
        <f t="shared" si="28"/>
        <v>3.3408183284750601</v>
      </c>
      <c r="K58">
        <f t="shared" si="29"/>
        <v>0</v>
      </c>
      <c r="L58">
        <f t="shared" si="30"/>
        <v>0</v>
      </c>
      <c r="M58">
        <f t="shared" si="31"/>
        <v>0</v>
      </c>
      <c r="N58">
        <f t="shared" si="32"/>
        <v>0</v>
      </c>
    </row>
    <row r="59" spans="2:14">
      <c r="C59" s="6"/>
    </row>
    <row r="60" spans="2:14">
      <c r="C60" s="6"/>
      <c r="D60" s="14" t="s">
        <v>62</v>
      </c>
      <c r="E60" s="17"/>
      <c r="F60" s="17"/>
      <c r="G60" s="17"/>
      <c r="H60" s="17"/>
      <c r="I60" s="17"/>
      <c r="J60" s="17"/>
      <c r="K60" s="17"/>
      <c r="L60" s="17"/>
      <c r="M60" s="17"/>
      <c r="N60" s="17"/>
    </row>
    <row r="61" spans="2:14">
      <c r="C61" s="2" t="s">
        <v>59</v>
      </c>
      <c r="D61" s="13">
        <v>0</v>
      </c>
      <c r="E61" s="13">
        <v>6</v>
      </c>
      <c r="F61" s="13">
        <v>12</v>
      </c>
      <c r="G61" s="13">
        <v>18</v>
      </c>
      <c r="H61" s="13">
        <v>24</v>
      </c>
      <c r="I61" s="13">
        <v>30</v>
      </c>
      <c r="J61" s="13">
        <v>36</v>
      </c>
      <c r="K61" s="13">
        <v>42</v>
      </c>
      <c r="L61" s="13">
        <v>48</v>
      </c>
      <c r="M61" s="13">
        <v>54</v>
      </c>
      <c r="N61" s="13">
        <v>60</v>
      </c>
    </row>
    <row r="62" spans="2:14">
      <c r="C62" s="4" t="s">
        <v>63</v>
      </c>
      <c r="D62">
        <f>AVERAGE(D33:D40)</f>
        <v>100</v>
      </c>
      <c r="E62">
        <f t="shared" ref="E62:N62" si="33">AVERAGE(E33:E40)</f>
        <v>83.730071673084382</v>
      </c>
      <c r="F62">
        <f t="shared" si="33"/>
        <v>70.480851565043395</v>
      </c>
      <c r="G62">
        <f t="shared" si="33"/>
        <v>47.578888070703101</v>
      </c>
      <c r="H62">
        <f t="shared" si="33"/>
        <v>22.780747345744903</v>
      </c>
      <c r="I62">
        <f t="shared" si="33"/>
        <v>4.9193360674717859</v>
      </c>
      <c r="J62">
        <f t="shared" si="33"/>
        <v>1.3436544265273982</v>
      </c>
      <c r="K62">
        <f t="shared" si="33"/>
        <v>0</v>
      </c>
      <c r="L62">
        <f t="shared" si="33"/>
        <v>0</v>
      </c>
      <c r="M62">
        <f t="shared" si="33"/>
        <v>0</v>
      </c>
      <c r="N62">
        <f t="shared" si="33"/>
        <v>0</v>
      </c>
    </row>
    <row r="63" spans="2:14">
      <c r="C63" s="4" t="s">
        <v>103</v>
      </c>
      <c r="D63">
        <f>AVERAGE(D42:D49)</f>
        <v>100</v>
      </c>
      <c r="E63">
        <f t="shared" ref="E63:N63" si="34">AVERAGE(E42:E49)</f>
        <v>81.255325520520799</v>
      </c>
      <c r="F63">
        <f t="shared" si="34"/>
        <v>63.200945138878666</v>
      </c>
      <c r="G63">
        <f t="shared" si="34"/>
        <v>41.305652943735538</v>
      </c>
      <c r="H63">
        <f t="shared" si="34"/>
        <v>20.302521709027605</v>
      </c>
      <c r="I63">
        <f t="shared" si="34"/>
        <v>10.768159150791259</v>
      </c>
      <c r="J63">
        <f t="shared" si="34"/>
        <v>2.0330986364149437</v>
      </c>
      <c r="K63">
        <f t="shared" si="34"/>
        <v>0</v>
      </c>
      <c r="L63">
        <f t="shared" si="34"/>
        <v>0</v>
      </c>
      <c r="M63">
        <f t="shared" si="34"/>
        <v>0</v>
      </c>
      <c r="N63">
        <f t="shared" si="34"/>
        <v>0</v>
      </c>
    </row>
    <row r="64" spans="2:14">
      <c r="C64" s="4" t="s">
        <v>5</v>
      </c>
      <c r="D64">
        <f>AVERAGE(D51:D58)</f>
        <v>100</v>
      </c>
      <c r="E64">
        <f t="shared" ref="E64:N64" si="35">AVERAGE(E51:E58)</f>
        <v>82.130547739098631</v>
      </c>
      <c r="F64">
        <f t="shared" si="35"/>
        <v>65.87433759846158</v>
      </c>
      <c r="G64">
        <f t="shared" si="35"/>
        <v>45.044855545699377</v>
      </c>
      <c r="H64">
        <f t="shared" si="35"/>
        <v>23.709073026368635</v>
      </c>
      <c r="I64">
        <f t="shared" si="35"/>
        <v>7.2942367710806657</v>
      </c>
      <c r="J64">
        <f t="shared" si="35"/>
        <v>2.7556396252802253</v>
      </c>
      <c r="K64">
        <f t="shared" si="35"/>
        <v>0</v>
      </c>
      <c r="L64">
        <f t="shared" si="35"/>
        <v>0</v>
      </c>
      <c r="M64">
        <f t="shared" si="35"/>
        <v>0</v>
      </c>
      <c r="N64">
        <f t="shared" si="35"/>
        <v>0</v>
      </c>
    </row>
    <row r="65" spans="3:14">
      <c r="D65" s="13" t="s">
        <v>6</v>
      </c>
      <c r="E65" s="13" t="s">
        <v>6</v>
      </c>
      <c r="F65" s="13" t="s">
        <v>6</v>
      </c>
      <c r="G65" s="13" t="s">
        <v>6</v>
      </c>
      <c r="H65" s="13" t="s">
        <v>6</v>
      </c>
      <c r="I65" s="13" t="s">
        <v>6</v>
      </c>
      <c r="J65" s="13" t="s">
        <v>6</v>
      </c>
      <c r="K65" s="13" t="s">
        <v>6</v>
      </c>
      <c r="L65" s="13" t="s">
        <v>6</v>
      </c>
      <c r="M65" s="13" t="s">
        <v>6</v>
      </c>
      <c r="N65" s="13" t="s">
        <v>6</v>
      </c>
    </row>
    <row r="66" spans="3:14">
      <c r="C66" s="4" t="s">
        <v>63</v>
      </c>
      <c r="D66">
        <f>(STDEV(D33:D40))/(SQRT(8))</f>
        <v>0</v>
      </c>
      <c r="E66">
        <f t="shared" ref="E66:N66" si="36">(STDEV(E33:E40))/(SQRT(8))</f>
        <v>2.0566885255724885</v>
      </c>
      <c r="F66">
        <f t="shared" si="36"/>
        <v>1.5206613199100378</v>
      </c>
      <c r="G66">
        <f t="shared" si="36"/>
        <v>2.6343946567377881</v>
      </c>
      <c r="H66">
        <f t="shared" si="36"/>
        <v>3.6809252557677579</v>
      </c>
      <c r="I66">
        <f t="shared" si="36"/>
        <v>1.180930641405594</v>
      </c>
      <c r="J66">
        <f t="shared" si="36"/>
        <v>0.46277444779118104</v>
      </c>
      <c r="K66">
        <f t="shared" si="36"/>
        <v>0</v>
      </c>
      <c r="L66">
        <f t="shared" si="36"/>
        <v>0</v>
      </c>
      <c r="M66">
        <f t="shared" si="36"/>
        <v>0</v>
      </c>
      <c r="N66">
        <f t="shared" si="36"/>
        <v>0</v>
      </c>
    </row>
    <row r="67" spans="3:14">
      <c r="C67" s="4" t="s">
        <v>103</v>
      </c>
      <c r="D67">
        <f>(STDEV(D42:D49))/(SQRT(8))</f>
        <v>0</v>
      </c>
      <c r="E67">
        <f t="shared" ref="E67:N67" si="37">(STDEV(E42:E49))/(SQRT(8))</f>
        <v>1.5349644012327954</v>
      </c>
      <c r="F67">
        <f t="shared" si="37"/>
        <v>3.1540000067897882</v>
      </c>
      <c r="G67">
        <f t="shared" si="37"/>
        <v>4.3638888829620956</v>
      </c>
      <c r="H67">
        <f t="shared" si="37"/>
        <v>4.418239285618867</v>
      </c>
      <c r="I67">
        <f t="shared" si="37"/>
        <v>2.1493306951055602</v>
      </c>
      <c r="J67">
        <f t="shared" si="37"/>
        <v>0.91297494896323372</v>
      </c>
      <c r="K67">
        <f t="shared" si="37"/>
        <v>0</v>
      </c>
      <c r="L67">
        <f t="shared" si="37"/>
        <v>0</v>
      </c>
      <c r="M67">
        <f t="shared" si="37"/>
        <v>0</v>
      </c>
      <c r="N67">
        <f t="shared" si="37"/>
        <v>0</v>
      </c>
    </row>
    <row r="68" spans="3:14">
      <c r="C68" s="4" t="s">
        <v>5</v>
      </c>
      <c r="D68">
        <f>(STDEV(D51:D58))/(SQRT(8))</f>
        <v>0</v>
      </c>
      <c r="E68">
        <f t="shared" ref="E68:N68" si="38">(STDEV(E51:E58))/(SQRT(8))</f>
        <v>1.5378201018718056</v>
      </c>
      <c r="F68">
        <f t="shared" si="38"/>
        <v>2.5709409933530312</v>
      </c>
      <c r="G68">
        <f t="shared" si="38"/>
        <v>2.8320600068899902</v>
      </c>
      <c r="H68">
        <f t="shared" si="38"/>
        <v>3.1186094670460771</v>
      </c>
      <c r="I68">
        <f t="shared" si="38"/>
        <v>1.5776079877028302</v>
      </c>
      <c r="J68">
        <f t="shared" si="38"/>
        <v>0.77939513561743645</v>
      </c>
      <c r="K68">
        <f t="shared" si="38"/>
        <v>0</v>
      </c>
      <c r="L68">
        <f t="shared" si="38"/>
        <v>0</v>
      </c>
      <c r="M68">
        <f t="shared" si="38"/>
        <v>0</v>
      </c>
      <c r="N68">
        <f t="shared" si="38"/>
        <v>0</v>
      </c>
    </row>
    <row r="69" spans="3:14">
      <c r="D69" s="13" t="s">
        <v>7</v>
      </c>
      <c r="E69" s="13" t="s">
        <v>7</v>
      </c>
      <c r="F69" s="13" t="s">
        <v>7</v>
      </c>
      <c r="G69" s="13" t="s">
        <v>7</v>
      </c>
      <c r="H69" s="13" t="s">
        <v>7</v>
      </c>
      <c r="I69" s="13" t="s">
        <v>7</v>
      </c>
      <c r="J69" s="13" t="s">
        <v>7</v>
      </c>
      <c r="K69" s="13" t="s">
        <v>7</v>
      </c>
      <c r="L69" s="13" t="s">
        <v>7</v>
      </c>
      <c r="M69" s="13" t="s">
        <v>7</v>
      </c>
      <c r="N69" s="13" t="s">
        <v>7</v>
      </c>
    </row>
    <row r="70" spans="3:14">
      <c r="C70" s="4" t="s">
        <v>102</v>
      </c>
      <c r="D70" t="e">
        <f>TTEST(D33:D40,D51:D58,2,2)</f>
        <v>#DIV/0!</v>
      </c>
      <c r="E70">
        <f>TTEST(E33:E40,E51:E58,2,2)</f>
        <v>0.54339217684343288</v>
      </c>
      <c r="F70">
        <f t="shared" ref="F70:N70" si="39">TTEST(F33:F40,F51:F58,2,2)</f>
        <v>0.14532395049015462</v>
      </c>
      <c r="G70">
        <f t="shared" si="39"/>
        <v>0.52299387937570851</v>
      </c>
      <c r="H70">
        <f t="shared" si="39"/>
        <v>0.8501744701894165</v>
      </c>
      <c r="I70">
        <f t="shared" si="39"/>
        <v>0.24812602072228668</v>
      </c>
      <c r="J70">
        <f t="shared" si="39"/>
        <v>0.14160729478935347</v>
      </c>
      <c r="K70" t="e">
        <f t="shared" si="39"/>
        <v>#DIV/0!</v>
      </c>
      <c r="L70" t="e">
        <f t="shared" si="39"/>
        <v>#DIV/0!</v>
      </c>
      <c r="M70" t="e">
        <f t="shared" si="39"/>
        <v>#DIV/0!</v>
      </c>
      <c r="N70" t="e">
        <f t="shared" si="39"/>
        <v>#DIV/0!</v>
      </c>
    </row>
    <row r="71" spans="3:14">
      <c r="C71" s="4" t="s">
        <v>104</v>
      </c>
      <c r="D71" t="e">
        <f>TTEST(D33:D40,D42:D49,2,2)</f>
        <v>#DIV/0!</v>
      </c>
      <c r="E71">
        <f>TTEST(E33:E40,E42:E49,2,2)</f>
        <v>0.35125247948944949</v>
      </c>
      <c r="F71">
        <f t="shared" ref="F71:N71" si="40">TTEST(F33:F40,F42:F49,2,2)</f>
        <v>5.6470477598592896E-2</v>
      </c>
      <c r="G71">
        <f t="shared" si="40"/>
        <v>0.23872247868707305</v>
      </c>
      <c r="H71">
        <f t="shared" si="40"/>
        <v>0.67306848785339857</v>
      </c>
      <c r="I71">
        <f t="shared" si="40"/>
        <v>3.1771160894399179E-2</v>
      </c>
      <c r="J71">
        <f t="shared" si="40"/>
        <v>0.51155107092700569</v>
      </c>
      <c r="K71" t="e">
        <f t="shared" si="40"/>
        <v>#DIV/0!</v>
      </c>
      <c r="L71" t="e">
        <f t="shared" si="40"/>
        <v>#DIV/0!</v>
      </c>
      <c r="M71" t="e">
        <f t="shared" si="40"/>
        <v>#DIV/0!</v>
      </c>
      <c r="N71" t="e">
        <f t="shared" si="40"/>
        <v>#DIV/0!</v>
      </c>
    </row>
    <row r="72" spans="3:14">
      <c r="C72" s="4" t="s">
        <v>105</v>
      </c>
      <c r="D72" t="e">
        <f>TTEST(D51:D58,D42:D49,2,2)</f>
        <v>#DIV/0!</v>
      </c>
      <c r="E72">
        <f>TTEST(E51:E58,E42:E49,2,2)</f>
        <v>0.69317121001734239</v>
      </c>
      <c r="F72">
        <f t="shared" ref="F72:N72" si="41">TTEST(F51:F58,F42:F49,2,2)</f>
        <v>0.52183507011423269</v>
      </c>
      <c r="G72">
        <f t="shared" si="41"/>
        <v>0.48411495660527815</v>
      </c>
      <c r="H72">
        <f t="shared" si="41"/>
        <v>0.53889978077462508</v>
      </c>
      <c r="I72">
        <f t="shared" si="41"/>
        <v>0.21361153631387433</v>
      </c>
      <c r="J72">
        <f t="shared" si="41"/>
        <v>0.55685513127255515</v>
      </c>
      <c r="K72" t="e">
        <f t="shared" si="41"/>
        <v>#DIV/0!</v>
      </c>
      <c r="L72" t="e">
        <f t="shared" si="41"/>
        <v>#DIV/0!</v>
      </c>
      <c r="M72" t="e">
        <f t="shared" si="41"/>
        <v>#DIV/0!</v>
      </c>
      <c r="N72" t="e">
        <f t="shared" si="41"/>
        <v>#DIV/0!</v>
      </c>
    </row>
  </sheetData>
  <mergeCells count="3">
    <mergeCell ref="D2:N2"/>
    <mergeCell ref="D31:N31"/>
    <mergeCell ref="D60:N60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Panel B</vt:lpstr>
      <vt:lpstr>Panel C</vt:lpstr>
      <vt:lpstr>Panel D</vt:lpstr>
      <vt:lpstr>Panel 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Kasmir Ramo</dc:creator>
  <cp:lastModifiedBy>Kasmir Ramo</cp:lastModifiedBy>
  <dcterms:created xsi:type="dcterms:W3CDTF">2016-07-16T20:55:21Z</dcterms:created>
  <dcterms:modified xsi:type="dcterms:W3CDTF">2016-07-24T13:02:36Z</dcterms:modified>
</cp:coreProperties>
</file>