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6060" tabRatio="500"/>
  </bookViews>
  <sheets>
    <sheet name="Panel L" sheetId="1" r:id="rId1"/>
    <sheet name="Panel M" sheetId="2" r:id="rId2"/>
    <sheet name="Panel N" sheetId="3" r:id="rId3"/>
    <sheet name="Panel O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6" i="4" l="1"/>
  <c r="Q24" i="4"/>
  <c r="P24" i="4"/>
  <c r="Q22" i="4"/>
  <c r="P22" i="4"/>
  <c r="Q10" i="4"/>
  <c r="Q9" i="4"/>
  <c r="Q8" i="4"/>
  <c r="Q7" i="4"/>
  <c r="Q6" i="4"/>
  <c r="P10" i="4"/>
  <c r="P9" i="4"/>
  <c r="P8" i="4"/>
  <c r="P7" i="4"/>
  <c r="P6" i="4"/>
  <c r="K7" i="4"/>
  <c r="L7" i="4"/>
  <c r="K8" i="4"/>
  <c r="L8" i="4"/>
  <c r="K9" i="4"/>
  <c r="L9" i="4"/>
  <c r="K10" i="4"/>
  <c r="L10" i="4"/>
  <c r="K11" i="4"/>
  <c r="L11" i="4"/>
  <c r="K12" i="4"/>
  <c r="L12" i="4"/>
  <c r="K13" i="4"/>
  <c r="L13" i="4"/>
  <c r="K14" i="4"/>
  <c r="L14" i="4"/>
  <c r="K15" i="4"/>
  <c r="L15" i="4"/>
  <c r="K16" i="4"/>
  <c r="L16" i="4"/>
  <c r="K17" i="4"/>
  <c r="L17" i="4"/>
  <c r="K18" i="4"/>
  <c r="L18" i="4"/>
  <c r="K19" i="4"/>
  <c r="L19" i="4"/>
  <c r="K20" i="4"/>
  <c r="L20" i="4"/>
  <c r="K21" i="4"/>
  <c r="L21" i="4"/>
  <c r="K22" i="4"/>
  <c r="L22" i="4"/>
  <c r="K23" i="4"/>
  <c r="L23" i="4"/>
  <c r="K24" i="4"/>
  <c r="L24" i="4"/>
  <c r="L6" i="4"/>
  <c r="K6" i="4"/>
  <c r="P26" i="3"/>
  <c r="Q24" i="3"/>
  <c r="P24" i="3"/>
  <c r="Q22" i="3"/>
  <c r="P22" i="3"/>
  <c r="Q10" i="3"/>
  <c r="Q9" i="3"/>
  <c r="Q8" i="3"/>
  <c r="Q7" i="3"/>
  <c r="Q6" i="3"/>
  <c r="P10" i="3"/>
  <c r="P9" i="3"/>
  <c r="P8" i="3"/>
  <c r="P7" i="3"/>
  <c r="P6" i="3"/>
  <c r="K23" i="3"/>
  <c r="L22" i="3"/>
  <c r="K6" i="3"/>
  <c r="H25" i="2"/>
  <c r="I23" i="2"/>
  <c r="H23" i="2"/>
  <c r="I21" i="2"/>
  <c r="H21" i="2"/>
  <c r="I10" i="2"/>
  <c r="I9" i="2"/>
  <c r="I8" i="2"/>
  <c r="I7" i="2"/>
  <c r="I6" i="2"/>
  <c r="H10" i="2"/>
  <c r="H9" i="2"/>
  <c r="H8" i="2"/>
  <c r="H7" i="2"/>
  <c r="H6" i="2"/>
  <c r="J21" i="1"/>
  <c r="I24" i="1"/>
  <c r="J7" i="1"/>
  <c r="I21" i="1"/>
  <c r="J18" i="1"/>
  <c r="I18" i="1"/>
  <c r="J10" i="1"/>
  <c r="I10" i="1"/>
  <c r="J9" i="1"/>
  <c r="I9" i="1"/>
  <c r="J8" i="1"/>
  <c r="I8" i="1"/>
  <c r="I7" i="1"/>
  <c r="J6" i="1"/>
  <c r="I6" i="1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</calcChain>
</file>

<file path=xl/sharedStrings.xml><?xml version="1.0" encoding="utf-8"?>
<sst xmlns="http://schemas.openxmlformats.org/spreadsheetml/2006/main" count="271" uniqueCount="44">
  <si>
    <t>Total</t>
  </si>
  <si>
    <t>Vascularized</t>
  </si>
  <si>
    <t>SEM</t>
  </si>
  <si>
    <t>Ttest</t>
  </si>
  <si>
    <t>P6 Retinal Area</t>
  </si>
  <si>
    <t>Percent Vascularized Retina</t>
  </si>
  <si>
    <t>Retina</t>
  </si>
  <si>
    <t>Percent of ROI Occupied by Vessels</t>
  </si>
  <si>
    <t>Quadrants</t>
  </si>
  <si>
    <t>1-1</t>
  </si>
  <si>
    <t>1-2</t>
  </si>
  <si>
    <t>1-3</t>
  </si>
  <si>
    <t>1-4</t>
  </si>
  <si>
    <t>2-1</t>
  </si>
  <si>
    <t>2-2</t>
  </si>
  <si>
    <t>2-3</t>
  </si>
  <si>
    <t>2-4</t>
  </si>
  <si>
    <t>3-1</t>
  </si>
  <si>
    <t>3-2</t>
  </si>
  <si>
    <t>3-3</t>
  </si>
  <si>
    <t>3-4</t>
  </si>
  <si>
    <t>4-1</t>
  </si>
  <si>
    <t>4-2</t>
  </si>
  <si>
    <t>4-3</t>
  </si>
  <si>
    <t>5-1</t>
  </si>
  <si>
    <t>5-2</t>
  </si>
  <si>
    <t>5-3</t>
  </si>
  <si>
    <t>5-4</t>
  </si>
  <si>
    <t>P6 Retina</t>
  </si>
  <si>
    <t>P6 Retinas</t>
  </si>
  <si>
    <t>Overall Retina Averages</t>
  </si>
  <si>
    <t>Individual Retina Averages</t>
  </si>
  <si>
    <t>Tips per Angiogenic Front Length</t>
  </si>
  <si>
    <t>Angiogenic Front Length</t>
  </si>
  <si>
    <t>Tips</t>
  </si>
  <si>
    <t>Retina 20x Images</t>
  </si>
  <si>
    <t>Retina 63x Images</t>
  </si>
  <si>
    <t>4-4</t>
  </si>
  <si>
    <t>Vascular Length</t>
  </si>
  <si>
    <t>Filopodia</t>
  </si>
  <si>
    <t>Filopodia / Vascular Length</t>
  </si>
  <si>
    <t>Filopodia / Vascual Length</t>
  </si>
  <si>
    <t>WT</t>
  </si>
  <si>
    <t>Map3k10-/-Map3k11-/-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</si>
</sst>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  <font>
      <b/>
      <sz val="12"/>
      <color rgb="FF000000"/>
      <name val="Calibri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49" fontId="0" fillId="0" borderId="0" xfId="0" applyNumberForma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24"/>
  <sheetViews>
    <sheetView tabSelected="1" workbookViewId="0"/>
  </sheetViews>
  <sheetFormatPr baseColWidth="10" defaultRowHeight="15" x14ac:dyDescent="0"/>
  <cols>
    <col min="4" max="4" width="11.33203125" customWidth="1"/>
    <col min="9" max="9" width="12.1640625" bestFit="1" customWidth="1"/>
    <col min="10" max="10" width="22" customWidth="1"/>
  </cols>
  <sheetData>
    <row r="3" spans="2:10">
      <c r="C3" s="11" t="s">
        <v>42</v>
      </c>
      <c r="D3" s="11"/>
      <c r="E3" s="11" t="s">
        <v>43</v>
      </c>
      <c r="F3" s="11"/>
    </row>
    <row r="4" spans="2:10">
      <c r="C4" s="11" t="s">
        <v>4</v>
      </c>
      <c r="D4" s="11"/>
      <c r="E4" s="11" t="s">
        <v>4</v>
      </c>
      <c r="F4" s="11"/>
      <c r="I4" s="12" t="s">
        <v>5</v>
      </c>
      <c r="J4" s="12"/>
    </row>
    <row r="5" spans="2:10">
      <c r="B5" s="1" t="s">
        <v>6</v>
      </c>
      <c r="C5" s="1" t="s">
        <v>0</v>
      </c>
      <c r="D5" s="1" t="s">
        <v>1</v>
      </c>
      <c r="E5" s="1" t="s">
        <v>0</v>
      </c>
      <c r="F5" s="1" t="s">
        <v>1</v>
      </c>
      <c r="I5" s="1" t="s">
        <v>42</v>
      </c>
      <c r="J5" s="9" t="s">
        <v>43</v>
      </c>
    </row>
    <row r="6" spans="2:10">
      <c r="B6" s="1">
        <v>1</v>
      </c>
      <c r="C6">
        <v>10295166</v>
      </c>
      <c r="D6">
        <v>7127237</v>
      </c>
      <c r="E6">
        <v>10676239</v>
      </c>
      <c r="F6">
        <v>4674187</v>
      </c>
      <c r="I6">
        <f>D6/C6*100</f>
        <v>69.22896629350123</v>
      </c>
      <c r="J6">
        <f>F6/E6*100</f>
        <v>43.781213590291493</v>
      </c>
    </row>
    <row r="7" spans="2:10">
      <c r="B7" s="1">
        <v>2</v>
      </c>
      <c r="C7">
        <v>9430833</v>
      </c>
      <c r="D7">
        <v>5892517</v>
      </c>
      <c r="E7">
        <v>9300129</v>
      </c>
      <c r="F7">
        <v>4017450</v>
      </c>
      <c r="I7">
        <f t="shared" ref="I7:I10" si="0">D7/C7*100</f>
        <v>62.481405407136357</v>
      </c>
      <c r="J7">
        <f>F7/E7*100</f>
        <v>43.197787901651687</v>
      </c>
    </row>
    <row r="8" spans="2:10">
      <c r="B8" s="1">
        <v>3</v>
      </c>
      <c r="C8">
        <v>9665639</v>
      </c>
      <c r="D8">
        <v>6037124</v>
      </c>
      <c r="E8">
        <v>8489094</v>
      </c>
      <c r="F8">
        <v>3179883</v>
      </c>
      <c r="I8">
        <f t="shared" si="0"/>
        <v>62.459647003162445</v>
      </c>
      <c r="J8">
        <f t="shared" ref="J8:J10" si="1">F8/E8*100</f>
        <v>37.458449629607117</v>
      </c>
    </row>
    <row r="9" spans="2:10">
      <c r="B9" s="1">
        <v>4</v>
      </c>
      <c r="C9">
        <v>10064590</v>
      </c>
      <c r="D9">
        <v>6895993</v>
      </c>
      <c r="E9">
        <v>9412081</v>
      </c>
      <c r="F9">
        <v>4784235</v>
      </c>
      <c r="I9">
        <f t="shared" si="0"/>
        <v>68.517376266693432</v>
      </c>
      <c r="J9">
        <f t="shared" si="1"/>
        <v>50.830788642809175</v>
      </c>
    </row>
    <row r="10" spans="2:10">
      <c r="B10" s="1">
        <v>5</v>
      </c>
      <c r="C10">
        <v>10221390</v>
      </c>
      <c r="D10">
        <v>7067915</v>
      </c>
      <c r="E10">
        <v>9348118</v>
      </c>
      <c r="F10">
        <v>3971758</v>
      </c>
      <c r="I10">
        <f t="shared" si="0"/>
        <v>69.148276310756174</v>
      </c>
      <c r="J10">
        <f t="shared" si="1"/>
        <v>42.487247165686185</v>
      </c>
    </row>
    <row r="11" spans="2:10">
      <c r="B11" s="1"/>
    </row>
    <row r="12" spans="2:10">
      <c r="B12" s="1"/>
    </row>
    <row r="13" spans="2:10">
      <c r="B13" s="1"/>
    </row>
    <row r="14" spans="2:10">
      <c r="B14" s="1"/>
    </row>
    <row r="17" spans="9:10">
      <c r="I17" s="9" t="s">
        <v>42</v>
      </c>
      <c r="J17" s="9" t="s">
        <v>43</v>
      </c>
    </row>
    <row r="18" spans="9:10">
      <c r="I18">
        <f>AVERAGE(I6:I10)</f>
        <v>66.367134256249926</v>
      </c>
      <c r="J18">
        <f>AVERAGE(J6:J10)</f>
        <v>43.551097386009133</v>
      </c>
    </row>
    <row r="20" spans="9:10">
      <c r="I20" s="1" t="s">
        <v>2</v>
      </c>
      <c r="J20" s="1" t="s">
        <v>2</v>
      </c>
    </row>
    <row r="21" spans="9:10">
      <c r="I21">
        <f>(STDEV(I6:I10))/(SQRT(5))</f>
        <v>1.5955519383920398</v>
      </c>
      <c r="J21">
        <f>(STDEV(J6:J10))/(SQRT(5))</f>
        <v>2.1380343756405429</v>
      </c>
    </row>
    <row r="23" spans="9:10">
      <c r="I23" s="1" t="s">
        <v>3</v>
      </c>
    </row>
    <row r="24" spans="9:10">
      <c r="I24">
        <f>TTEST(I6:I10,J7:J10,2,2)</f>
        <v>1.3019989933583731E-4</v>
      </c>
    </row>
  </sheetData>
  <mergeCells count="5">
    <mergeCell ref="C4:D4"/>
    <mergeCell ref="C3:D3"/>
    <mergeCell ref="E3:F3"/>
    <mergeCell ref="E4:F4"/>
    <mergeCell ref="I4:J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41"/>
  <sheetViews>
    <sheetView workbookViewId="0"/>
  </sheetViews>
  <sheetFormatPr baseColWidth="10" defaultRowHeight="15" x14ac:dyDescent="0"/>
  <cols>
    <col min="3" max="3" width="15.83203125" customWidth="1"/>
    <col min="4" max="4" width="20.83203125" customWidth="1"/>
    <col min="8" max="8" width="15.83203125" customWidth="1"/>
    <col min="9" max="9" width="21.1640625" customWidth="1"/>
  </cols>
  <sheetData>
    <row r="3" spans="2:10">
      <c r="H3" s="11" t="s">
        <v>7</v>
      </c>
      <c r="I3" s="11"/>
    </row>
    <row r="4" spans="2:10">
      <c r="B4" s="1" t="s">
        <v>28</v>
      </c>
      <c r="C4" s="11" t="s">
        <v>7</v>
      </c>
      <c r="D4" s="11"/>
      <c r="E4" s="1" t="s">
        <v>28</v>
      </c>
      <c r="H4" s="11" t="s">
        <v>31</v>
      </c>
      <c r="I4" s="11"/>
    </row>
    <row r="5" spans="2:10">
      <c r="B5" s="1" t="s">
        <v>8</v>
      </c>
      <c r="C5" s="9" t="s">
        <v>42</v>
      </c>
      <c r="D5" s="9" t="s">
        <v>43</v>
      </c>
      <c r="E5" s="1" t="s">
        <v>8</v>
      </c>
      <c r="G5" s="1" t="s">
        <v>29</v>
      </c>
      <c r="H5" s="9" t="s">
        <v>42</v>
      </c>
      <c r="I5" s="9" t="s">
        <v>43</v>
      </c>
      <c r="J5" s="1" t="s">
        <v>29</v>
      </c>
    </row>
    <row r="6" spans="2:10">
      <c r="B6" s="3" t="s">
        <v>9</v>
      </c>
      <c r="C6">
        <v>45.817999999999998</v>
      </c>
      <c r="D6">
        <v>66.209000000000003</v>
      </c>
      <c r="E6" s="3" t="s">
        <v>9</v>
      </c>
      <c r="F6" s="10"/>
      <c r="G6" s="1">
        <v>1</v>
      </c>
      <c r="H6">
        <f>AVERAGE(C6:C9)</f>
        <v>42.949499999999993</v>
      </c>
      <c r="I6">
        <f>AVERAGE(D6:D8)</f>
        <v>64.366666666666674</v>
      </c>
      <c r="J6" s="2">
        <v>1</v>
      </c>
    </row>
    <row r="7" spans="2:10">
      <c r="B7" s="3" t="s">
        <v>10</v>
      </c>
      <c r="C7">
        <v>44.116</v>
      </c>
      <c r="D7">
        <v>56.28</v>
      </c>
      <c r="E7" s="3" t="s">
        <v>10</v>
      </c>
      <c r="F7" s="10"/>
      <c r="G7" s="1">
        <v>2</v>
      </c>
      <c r="H7">
        <f>AVERAGE(C10:C13)</f>
        <v>44.856999999999999</v>
      </c>
      <c r="I7">
        <f>AVERAGE(D9)</f>
        <v>61.774000000000001</v>
      </c>
      <c r="J7" s="2">
        <v>2</v>
      </c>
    </row>
    <row r="8" spans="2:10">
      <c r="B8" s="3" t="s">
        <v>11</v>
      </c>
      <c r="C8">
        <v>41.424999999999997</v>
      </c>
      <c r="D8">
        <v>70.611000000000004</v>
      </c>
      <c r="E8" s="3" t="s">
        <v>11</v>
      </c>
      <c r="F8" s="10"/>
      <c r="G8" s="1">
        <v>3</v>
      </c>
      <c r="H8">
        <f>AVERAGE(C14:C17)</f>
        <v>46.373750000000001</v>
      </c>
      <c r="I8">
        <f>AVERAGE(D10:D13)</f>
        <v>68.839750000000009</v>
      </c>
      <c r="J8" s="2">
        <v>3</v>
      </c>
    </row>
    <row r="9" spans="2:10">
      <c r="B9" s="3" t="s">
        <v>12</v>
      </c>
      <c r="C9">
        <v>40.439</v>
      </c>
      <c r="D9">
        <v>61.774000000000001</v>
      </c>
      <c r="E9" s="3" t="s">
        <v>13</v>
      </c>
      <c r="F9" s="10"/>
      <c r="G9" s="1">
        <v>4</v>
      </c>
      <c r="H9">
        <f>AVERAGE(C18:C21)</f>
        <v>43.323250000000002</v>
      </c>
      <c r="I9">
        <f>AVERAGE(D14:D17)</f>
        <v>64.103499999999997</v>
      </c>
      <c r="J9" s="2">
        <v>4</v>
      </c>
    </row>
    <row r="10" spans="2:10">
      <c r="B10" s="3" t="s">
        <v>13</v>
      </c>
      <c r="C10">
        <v>47.292999999999999</v>
      </c>
      <c r="D10">
        <v>74.775999999999996</v>
      </c>
      <c r="E10" s="3" t="s">
        <v>17</v>
      </c>
      <c r="F10" s="10"/>
      <c r="G10" s="1">
        <v>5</v>
      </c>
      <c r="H10">
        <f>AVERAGE(C22:C25)</f>
        <v>46.441249999999997</v>
      </c>
      <c r="I10">
        <f>AVERAGE(D18:D21)</f>
        <v>69.355999999999995</v>
      </c>
      <c r="J10" s="2">
        <v>5</v>
      </c>
    </row>
    <row r="11" spans="2:10">
      <c r="B11" s="3" t="s">
        <v>14</v>
      </c>
      <c r="C11">
        <v>42.707999999999998</v>
      </c>
      <c r="D11">
        <v>59.959000000000003</v>
      </c>
      <c r="E11" s="3" t="s">
        <v>18</v>
      </c>
      <c r="F11" s="10"/>
      <c r="G11" s="1"/>
      <c r="J11" s="2"/>
    </row>
    <row r="12" spans="2:10">
      <c r="B12" s="3" t="s">
        <v>15</v>
      </c>
      <c r="C12">
        <v>42.816000000000003</v>
      </c>
      <c r="D12">
        <v>69.242000000000004</v>
      </c>
      <c r="E12" s="3" t="s">
        <v>19</v>
      </c>
      <c r="F12" s="10"/>
      <c r="G12" s="1"/>
      <c r="J12" s="2"/>
    </row>
    <row r="13" spans="2:10">
      <c r="B13" s="3" t="s">
        <v>16</v>
      </c>
      <c r="C13">
        <v>46.610999999999997</v>
      </c>
      <c r="D13">
        <v>71.382000000000005</v>
      </c>
      <c r="E13" s="3" t="s">
        <v>20</v>
      </c>
      <c r="F13" s="10"/>
      <c r="G13" s="1"/>
      <c r="J13" s="2"/>
    </row>
    <row r="14" spans="2:10">
      <c r="B14" s="3" t="s">
        <v>17</v>
      </c>
      <c r="C14">
        <v>41.512</v>
      </c>
      <c r="D14">
        <v>64.222999999999999</v>
      </c>
      <c r="E14" s="3" t="s">
        <v>21</v>
      </c>
      <c r="J14" s="2"/>
    </row>
    <row r="15" spans="2:10">
      <c r="B15" s="3" t="s">
        <v>18</v>
      </c>
      <c r="C15">
        <v>52.521999999999998</v>
      </c>
      <c r="D15">
        <v>60.192</v>
      </c>
      <c r="E15" s="3" t="s">
        <v>22</v>
      </c>
      <c r="J15" s="2"/>
    </row>
    <row r="16" spans="2:10">
      <c r="B16" s="3" t="s">
        <v>19</v>
      </c>
      <c r="C16">
        <v>44.786999999999999</v>
      </c>
      <c r="D16">
        <v>60.518000000000001</v>
      </c>
      <c r="E16" s="3" t="s">
        <v>23</v>
      </c>
    </row>
    <row r="17" spans="2:9">
      <c r="B17" s="3" t="s">
        <v>20</v>
      </c>
      <c r="C17">
        <v>46.673999999999999</v>
      </c>
      <c r="D17">
        <v>71.480999999999995</v>
      </c>
      <c r="E17" s="3" t="s">
        <v>37</v>
      </c>
    </row>
    <row r="18" spans="2:9">
      <c r="B18" s="3" t="s">
        <v>21</v>
      </c>
      <c r="C18">
        <v>42.383000000000003</v>
      </c>
      <c r="D18">
        <v>56.618000000000002</v>
      </c>
      <c r="E18" s="4" t="s">
        <v>24</v>
      </c>
      <c r="F18" s="10"/>
      <c r="H18" s="11" t="s">
        <v>7</v>
      </c>
      <c r="I18" s="11"/>
    </row>
    <row r="19" spans="2:9">
      <c r="B19" s="3" t="s">
        <v>22</v>
      </c>
      <c r="C19">
        <v>47.725000000000001</v>
      </c>
      <c r="D19">
        <v>70.382000000000005</v>
      </c>
      <c r="E19" s="4" t="s">
        <v>25</v>
      </c>
      <c r="F19" s="10"/>
      <c r="H19" s="11" t="s">
        <v>30</v>
      </c>
      <c r="I19" s="11"/>
    </row>
    <row r="20" spans="2:9">
      <c r="B20" s="3" t="s">
        <v>23</v>
      </c>
      <c r="C20">
        <v>45.524000000000001</v>
      </c>
      <c r="D20">
        <v>78.697000000000003</v>
      </c>
      <c r="E20" s="4" t="s">
        <v>26</v>
      </c>
      <c r="F20" s="10"/>
      <c r="H20" s="9" t="s">
        <v>42</v>
      </c>
      <c r="I20" s="9" t="s">
        <v>43</v>
      </c>
    </row>
    <row r="21" spans="2:9">
      <c r="B21" s="3" t="s">
        <v>37</v>
      </c>
      <c r="C21">
        <v>37.661000000000001</v>
      </c>
      <c r="D21">
        <v>71.727000000000004</v>
      </c>
      <c r="E21" s="4" t="s">
        <v>27</v>
      </c>
      <c r="F21" s="10"/>
      <c r="H21">
        <f>AVERAGE(H6:H10)</f>
        <v>44.78895</v>
      </c>
      <c r="I21">
        <f>AVERAGE(I6:I10)</f>
        <v>65.687983333333335</v>
      </c>
    </row>
    <row r="22" spans="2:9">
      <c r="B22" s="3" t="s">
        <v>24</v>
      </c>
      <c r="C22">
        <v>47.914999999999999</v>
      </c>
      <c r="E22" s="4"/>
      <c r="H22" s="1" t="s">
        <v>2</v>
      </c>
      <c r="I22" s="1" t="s">
        <v>2</v>
      </c>
    </row>
    <row r="23" spans="2:9">
      <c r="B23" s="3" t="s">
        <v>25</v>
      </c>
      <c r="C23">
        <v>46.796999999999997</v>
      </c>
      <c r="E23" s="4"/>
      <c r="H23">
        <f>(STDEV(H6:H10))/(SQRT(5))</f>
        <v>0.73410387292943813</v>
      </c>
      <c r="I23">
        <f>(STDEV(I6:I10))/(SQRT(5))</f>
        <v>1.4656689614112883</v>
      </c>
    </row>
    <row r="24" spans="2:9">
      <c r="B24" s="3" t="s">
        <v>26</v>
      </c>
      <c r="C24">
        <v>47.125</v>
      </c>
      <c r="E24" s="4"/>
      <c r="H24" s="1" t="s">
        <v>3</v>
      </c>
    </row>
    <row r="25" spans="2:9">
      <c r="B25" s="3" t="s">
        <v>27</v>
      </c>
      <c r="C25">
        <v>43.927999999999997</v>
      </c>
      <c r="E25" s="4"/>
      <c r="H25">
        <f>TTEST(H6:H10,I6:I10,2,2)</f>
        <v>1.3495643197257753E-6</v>
      </c>
    </row>
    <row r="26" spans="2:9">
      <c r="B26" s="4"/>
      <c r="E26" s="4"/>
    </row>
    <row r="27" spans="2:9">
      <c r="B27" s="4"/>
      <c r="E27" s="4"/>
    </row>
    <row r="28" spans="2:9">
      <c r="B28" s="4"/>
      <c r="E28" s="4"/>
    </row>
    <row r="29" spans="2:9">
      <c r="B29" s="4"/>
      <c r="E29" s="4"/>
    </row>
    <row r="30" spans="2:9">
      <c r="B30" s="4"/>
      <c r="E30" s="4"/>
    </row>
    <row r="31" spans="2:9">
      <c r="B31" s="4"/>
      <c r="E31" s="4"/>
    </row>
    <row r="32" spans="2:9">
      <c r="B32" s="4"/>
      <c r="E32" s="4"/>
    </row>
    <row r="33" spans="2:5">
      <c r="B33" s="4"/>
      <c r="E33" s="4"/>
    </row>
    <row r="34" spans="2:5">
      <c r="B34" s="4"/>
      <c r="E34" s="4"/>
    </row>
    <row r="35" spans="2:5">
      <c r="E35" s="4"/>
    </row>
    <row r="36" spans="2:5">
      <c r="E36" s="4"/>
    </row>
    <row r="37" spans="2:5">
      <c r="E37" s="4"/>
    </row>
    <row r="38" spans="2:5">
      <c r="E38" s="4"/>
    </row>
    <row r="39" spans="2:5">
      <c r="E39" s="4"/>
    </row>
    <row r="40" spans="2:5">
      <c r="E40" s="4"/>
    </row>
    <row r="41" spans="2:5">
      <c r="E41" s="4"/>
    </row>
  </sheetData>
  <mergeCells count="5">
    <mergeCell ref="C4:D4"/>
    <mergeCell ref="H3:I3"/>
    <mergeCell ref="H4:I4"/>
    <mergeCell ref="H18:I18"/>
    <mergeCell ref="H19:I1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R48"/>
  <sheetViews>
    <sheetView workbookViewId="0"/>
  </sheetViews>
  <sheetFormatPr baseColWidth="10" defaultRowHeight="15" x14ac:dyDescent="0"/>
  <cols>
    <col min="3" max="3" width="15.83203125" customWidth="1"/>
    <col min="4" max="4" width="20.83203125" customWidth="1"/>
    <col min="5" max="5" width="8.33203125" customWidth="1"/>
    <col min="6" max="6" width="20.83203125" customWidth="1"/>
    <col min="7" max="7" width="8.33203125" customWidth="1"/>
    <col min="8" max="8" width="15.83203125" customWidth="1"/>
    <col min="10" max="10" width="15.83203125" customWidth="1"/>
    <col min="12" max="12" width="22.1640625" customWidth="1"/>
    <col min="13" max="13" width="15.83203125" customWidth="1"/>
    <col min="16" max="16" width="13.83203125" customWidth="1"/>
    <col min="17" max="17" width="21.33203125" customWidth="1"/>
  </cols>
  <sheetData>
    <row r="3" spans="3:18">
      <c r="P3" s="11" t="s">
        <v>32</v>
      </c>
      <c r="Q3" s="11"/>
    </row>
    <row r="4" spans="3:18">
      <c r="C4" s="11" t="s">
        <v>42</v>
      </c>
      <c r="D4" s="11"/>
      <c r="E4" s="11"/>
      <c r="F4" s="11" t="s">
        <v>43</v>
      </c>
      <c r="G4" s="11"/>
      <c r="H4" s="11"/>
      <c r="J4" s="11" t="s">
        <v>32</v>
      </c>
      <c r="K4" s="11"/>
      <c r="L4" s="11"/>
      <c r="M4" s="11"/>
      <c r="P4" s="11" t="s">
        <v>31</v>
      </c>
      <c r="Q4" s="11"/>
    </row>
    <row r="5" spans="3:18">
      <c r="C5" s="1" t="s">
        <v>35</v>
      </c>
      <c r="D5" s="1" t="s">
        <v>33</v>
      </c>
      <c r="E5" s="1" t="s">
        <v>34</v>
      </c>
      <c r="F5" s="1" t="s">
        <v>33</v>
      </c>
      <c r="G5" s="1" t="s">
        <v>34</v>
      </c>
      <c r="H5" s="2" t="s">
        <v>35</v>
      </c>
      <c r="J5" s="1" t="s">
        <v>35</v>
      </c>
      <c r="K5" s="1" t="s">
        <v>42</v>
      </c>
      <c r="L5" s="9" t="s">
        <v>43</v>
      </c>
      <c r="M5" s="2" t="s">
        <v>35</v>
      </c>
      <c r="O5" s="2" t="s">
        <v>29</v>
      </c>
      <c r="P5" s="9" t="s">
        <v>42</v>
      </c>
      <c r="Q5" s="9" t="s">
        <v>43</v>
      </c>
      <c r="R5" s="2" t="s">
        <v>29</v>
      </c>
    </row>
    <row r="6" spans="3:18">
      <c r="C6" s="3" t="s">
        <v>9</v>
      </c>
      <c r="D6">
        <v>1185</v>
      </c>
      <c r="E6">
        <v>23</v>
      </c>
      <c r="F6">
        <v>1319</v>
      </c>
      <c r="G6">
        <v>22</v>
      </c>
      <c r="H6" s="3" t="s">
        <v>9</v>
      </c>
      <c r="J6" s="3" t="s">
        <v>9</v>
      </c>
      <c r="K6">
        <f>E6/(D6/1000)</f>
        <v>19.40928270042194</v>
      </c>
      <c r="L6">
        <f>G6/(F6/1000)</f>
        <v>16.679302501895375</v>
      </c>
      <c r="M6" s="3" t="s">
        <v>9</v>
      </c>
      <c r="O6" s="2">
        <v>1</v>
      </c>
      <c r="P6">
        <f>AVERAGE(K6:K9)</f>
        <v>15.396902404799739</v>
      </c>
      <c r="Q6">
        <f>AVERAGE(L6:L8)</f>
        <v>21.624624102536064</v>
      </c>
      <c r="R6" s="2">
        <v>1</v>
      </c>
    </row>
    <row r="7" spans="3:18">
      <c r="C7" s="3" t="s">
        <v>10</v>
      </c>
      <c r="D7">
        <v>1403</v>
      </c>
      <c r="E7">
        <v>22</v>
      </c>
      <c r="F7">
        <v>1512</v>
      </c>
      <c r="G7">
        <v>39</v>
      </c>
      <c r="H7" s="3" t="s">
        <v>10</v>
      </c>
      <c r="J7" s="3" t="s">
        <v>10</v>
      </c>
      <c r="K7">
        <f t="shared" ref="K7:K22" si="0">E7/(D7/1000)</f>
        <v>15.680684248039913</v>
      </c>
      <c r="L7">
        <f t="shared" ref="L7:L21" si="1">G7/(F7/1000)</f>
        <v>25.793650793650794</v>
      </c>
      <c r="M7" s="3" t="s">
        <v>10</v>
      </c>
      <c r="O7" s="2">
        <v>2</v>
      </c>
      <c r="P7">
        <f>AVERAGE(K10:K13)</f>
        <v>13.990656008547099</v>
      </c>
      <c r="Q7">
        <f>AVERAGE(L9:L10)</f>
        <v>18.661030378504133</v>
      </c>
      <c r="R7" s="2">
        <v>2</v>
      </c>
    </row>
    <row r="8" spans="3:18">
      <c r="C8" s="3" t="s">
        <v>11</v>
      </c>
      <c r="D8">
        <v>1766</v>
      </c>
      <c r="E8">
        <v>24</v>
      </c>
      <c r="F8">
        <v>1741</v>
      </c>
      <c r="G8">
        <v>39</v>
      </c>
      <c r="H8" s="3" t="s">
        <v>11</v>
      </c>
      <c r="J8" s="3" t="s">
        <v>11</v>
      </c>
      <c r="K8">
        <f t="shared" si="0"/>
        <v>13.590033975084937</v>
      </c>
      <c r="L8">
        <f t="shared" si="1"/>
        <v>22.400919012062033</v>
      </c>
      <c r="M8" s="3" t="s">
        <v>11</v>
      </c>
      <c r="O8" s="2">
        <v>3</v>
      </c>
      <c r="P8">
        <f>AVERAGE(K14:K15)</f>
        <v>13.301973300001023</v>
      </c>
      <c r="Q8">
        <f>AVERAGE(L11:L14)</f>
        <v>21.912714206153542</v>
      </c>
      <c r="R8" s="2">
        <v>3</v>
      </c>
    </row>
    <row r="9" spans="3:18">
      <c r="C9" s="3" t="s">
        <v>12</v>
      </c>
      <c r="D9">
        <v>1472</v>
      </c>
      <c r="E9">
        <v>19</v>
      </c>
      <c r="F9">
        <v>1476</v>
      </c>
      <c r="G9">
        <v>25</v>
      </c>
      <c r="H9" s="3" t="s">
        <v>13</v>
      </c>
      <c r="J9" s="3" t="s">
        <v>12</v>
      </c>
      <c r="K9">
        <f t="shared" si="0"/>
        <v>12.907608695652174</v>
      </c>
      <c r="L9">
        <f t="shared" si="1"/>
        <v>16.937669376693766</v>
      </c>
      <c r="M9" s="3" t="s">
        <v>13</v>
      </c>
      <c r="O9" s="2">
        <v>4</v>
      </c>
      <c r="P9">
        <f>AVERAGE(K16:K19)</f>
        <v>11.40194098232077</v>
      </c>
      <c r="Q9">
        <f>AVERAGE(L15:L18)</f>
        <v>20.700185759611976</v>
      </c>
      <c r="R9" s="2">
        <v>4</v>
      </c>
    </row>
    <row r="10" spans="3:18">
      <c r="C10" s="8" t="s">
        <v>13</v>
      </c>
      <c r="D10">
        <v>1396</v>
      </c>
      <c r="E10">
        <v>20</v>
      </c>
      <c r="F10">
        <v>1717</v>
      </c>
      <c r="G10">
        <v>35</v>
      </c>
      <c r="H10" s="3" t="s">
        <v>14</v>
      </c>
      <c r="J10" s="8" t="s">
        <v>13</v>
      </c>
      <c r="K10">
        <f t="shared" si="0"/>
        <v>14.326647564469916</v>
      </c>
      <c r="L10">
        <f t="shared" si="1"/>
        <v>20.384391380314501</v>
      </c>
      <c r="M10" s="3" t="s">
        <v>14</v>
      </c>
      <c r="O10" s="2">
        <v>5</v>
      </c>
      <c r="P10">
        <f>AVERAGE(K20:K23)</f>
        <v>11.802423972772058</v>
      </c>
      <c r="Q10">
        <f>AVERAGE(L19:L22)</f>
        <v>18.594734797688151</v>
      </c>
      <c r="R10" s="2">
        <v>5</v>
      </c>
    </row>
    <row r="11" spans="3:18">
      <c r="C11" s="8" t="s">
        <v>14</v>
      </c>
      <c r="D11">
        <v>1293</v>
      </c>
      <c r="E11">
        <v>24</v>
      </c>
      <c r="F11">
        <v>1417</v>
      </c>
      <c r="G11">
        <v>35</v>
      </c>
      <c r="H11" s="3" t="s">
        <v>17</v>
      </c>
      <c r="J11" s="8" t="s">
        <v>14</v>
      </c>
      <c r="K11">
        <f t="shared" si="0"/>
        <v>18.561484918793504</v>
      </c>
      <c r="L11">
        <f t="shared" si="1"/>
        <v>24.700070571630203</v>
      </c>
      <c r="M11" s="3" t="s">
        <v>17</v>
      </c>
      <c r="O11" s="2"/>
      <c r="R11" s="2"/>
    </row>
    <row r="12" spans="3:18">
      <c r="C12" s="8" t="s">
        <v>15</v>
      </c>
      <c r="D12">
        <v>1974</v>
      </c>
      <c r="E12">
        <v>20</v>
      </c>
      <c r="F12">
        <v>1608</v>
      </c>
      <c r="G12">
        <v>34</v>
      </c>
      <c r="H12" s="3" t="s">
        <v>18</v>
      </c>
      <c r="J12" s="8" t="s">
        <v>15</v>
      </c>
      <c r="K12">
        <f t="shared" si="0"/>
        <v>10.131712259371835</v>
      </c>
      <c r="L12">
        <f t="shared" si="1"/>
        <v>21.144278606965173</v>
      </c>
      <c r="M12" s="3" t="s">
        <v>18</v>
      </c>
      <c r="O12" s="2"/>
      <c r="R12" s="2"/>
    </row>
    <row r="13" spans="3:18">
      <c r="C13" s="8" t="s">
        <v>16</v>
      </c>
      <c r="D13">
        <v>1468</v>
      </c>
      <c r="E13">
        <v>19</v>
      </c>
      <c r="F13">
        <v>1545</v>
      </c>
      <c r="G13">
        <v>33</v>
      </c>
      <c r="H13" s="3" t="s">
        <v>19</v>
      </c>
      <c r="J13" s="8" t="s">
        <v>16</v>
      </c>
      <c r="K13">
        <f t="shared" si="0"/>
        <v>12.942779291553133</v>
      </c>
      <c r="L13">
        <f t="shared" si="1"/>
        <v>21.359223300970875</v>
      </c>
      <c r="M13" s="3" t="s">
        <v>19</v>
      </c>
      <c r="O13" s="2"/>
      <c r="R13" s="2"/>
    </row>
    <row r="14" spans="3:18">
      <c r="C14" s="8" t="s">
        <v>17</v>
      </c>
      <c r="D14">
        <v>1401</v>
      </c>
      <c r="E14">
        <v>18</v>
      </c>
      <c r="F14">
        <v>1565</v>
      </c>
      <c r="G14">
        <v>32</v>
      </c>
      <c r="H14" s="3" t="s">
        <v>20</v>
      </c>
      <c r="J14" s="8" t="s">
        <v>17</v>
      </c>
      <c r="K14">
        <f t="shared" si="0"/>
        <v>12.847965738758029</v>
      </c>
      <c r="L14">
        <f t="shared" si="1"/>
        <v>20.447284345047922</v>
      </c>
      <c r="M14" s="3" t="s">
        <v>20</v>
      </c>
    </row>
    <row r="15" spans="3:18">
      <c r="C15" s="8" t="s">
        <v>18</v>
      </c>
      <c r="D15">
        <v>1672</v>
      </c>
      <c r="E15">
        <v>23</v>
      </c>
      <c r="F15">
        <v>1368</v>
      </c>
      <c r="G15">
        <v>30</v>
      </c>
      <c r="H15" s="3" t="s">
        <v>21</v>
      </c>
      <c r="J15" s="8" t="s">
        <v>18</v>
      </c>
      <c r="K15">
        <f t="shared" si="0"/>
        <v>13.755980861244019</v>
      </c>
      <c r="L15">
        <f t="shared" si="1"/>
        <v>21.929824561403507</v>
      </c>
      <c r="M15" s="3" t="s">
        <v>21</v>
      </c>
    </row>
    <row r="16" spans="3:18">
      <c r="C16" s="8" t="s">
        <v>21</v>
      </c>
      <c r="D16">
        <v>1641</v>
      </c>
      <c r="E16">
        <v>19</v>
      </c>
      <c r="F16">
        <v>1529</v>
      </c>
      <c r="G16">
        <v>33</v>
      </c>
      <c r="H16" s="3" t="s">
        <v>22</v>
      </c>
      <c r="J16" s="8" t="s">
        <v>21</v>
      </c>
      <c r="K16">
        <f t="shared" si="0"/>
        <v>11.57830591102986</v>
      </c>
      <c r="L16">
        <f t="shared" si="1"/>
        <v>21.582733812949641</v>
      </c>
      <c r="M16" s="3" t="s">
        <v>22</v>
      </c>
    </row>
    <row r="17" spans="2:17">
      <c r="C17" s="8" t="s">
        <v>22</v>
      </c>
      <c r="D17">
        <v>1541</v>
      </c>
      <c r="E17">
        <v>17</v>
      </c>
      <c r="F17">
        <v>1921</v>
      </c>
      <c r="G17">
        <v>36</v>
      </c>
      <c r="H17" s="3" t="s">
        <v>23</v>
      </c>
      <c r="J17" s="8" t="s">
        <v>22</v>
      </c>
      <c r="K17">
        <f t="shared" si="0"/>
        <v>11.031797534068787</v>
      </c>
      <c r="L17">
        <f t="shared" si="1"/>
        <v>18.740239458615303</v>
      </c>
      <c r="M17" s="3" t="s">
        <v>23</v>
      </c>
    </row>
    <row r="18" spans="2:17">
      <c r="C18" s="8" t="s">
        <v>23</v>
      </c>
      <c r="D18">
        <v>1812</v>
      </c>
      <c r="E18">
        <v>20</v>
      </c>
      <c r="F18">
        <v>1460</v>
      </c>
      <c r="G18">
        <v>30</v>
      </c>
      <c r="H18" s="3" t="s">
        <v>37</v>
      </c>
      <c r="J18" s="8" t="s">
        <v>23</v>
      </c>
      <c r="K18">
        <f t="shared" si="0"/>
        <v>11.037527593818984</v>
      </c>
      <c r="L18">
        <f t="shared" si="1"/>
        <v>20.547945205479454</v>
      </c>
      <c r="M18" s="3" t="s">
        <v>37</v>
      </c>
    </row>
    <row r="19" spans="2:17">
      <c r="C19" s="8" t="s">
        <v>37</v>
      </c>
      <c r="D19">
        <v>1505</v>
      </c>
      <c r="E19">
        <v>18</v>
      </c>
      <c r="F19">
        <v>2178</v>
      </c>
      <c r="G19">
        <v>35</v>
      </c>
      <c r="H19" s="3" t="s">
        <v>24</v>
      </c>
      <c r="J19" s="8" t="s">
        <v>37</v>
      </c>
      <c r="K19">
        <f t="shared" si="0"/>
        <v>11.960132890365449</v>
      </c>
      <c r="L19">
        <f t="shared" si="1"/>
        <v>16.069788797061523</v>
      </c>
      <c r="M19" s="3" t="s">
        <v>24</v>
      </c>
      <c r="P19" s="11" t="s">
        <v>32</v>
      </c>
      <c r="Q19" s="11"/>
    </row>
    <row r="20" spans="2:17">
      <c r="C20" s="8" t="s">
        <v>24</v>
      </c>
      <c r="D20">
        <v>1734</v>
      </c>
      <c r="E20">
        <v>19</v>
      </c>
      <c r="F20">
        <v>1504</v>
      </c>
      <c r="G20">
        <v>26</v>
      </c>
      <c r="H20" s="3" t="s">
        <v>25</v>
      </c>
      <c r="J20" s="8" t="s">
        <v>24</v>
      </c>
      <c r="K20">
        <f t="shared" si="0"/>
        <v>10.957324106113033</v>
      </c>
      <c r="L20">
        <f t="shared" si="1"/>
        <v>17.287234042553191</v>
      </c>
      <c r="M20" s="3" t="s">
        <v>25</v>
      </c>
      <c r="P20" s="11" t="s">
        <v>30</v>
      </c>
      <c r="Q20" s="11"/>
    </row>
    <row r="21" spans="2:17">
      <c r="C21" s="8" t="s">
        <v>25</v>
      </c>
      <c r="D21">
        <v>1862</v>
      </c>
      <c r="E21">
        <v>21</v>
      </c>
      <c r="F21">
        <v>1714</v>
      </c>
      <c r="G21">
        <v>33</v>
      </c>
      <c r="H21" s="3" t="s">
        <v>26</v>
      </c>
      <c r="J21" s="8" t="s">
        <v>25</v>
      </c>
      <c r="K21">
        <f t="shared" si="0"/>
        <v>11.278195488721805</v>
      </c>
      <c r="L21">
        <f t="shared" si="1"/>
        <v>19.253208868144693</v>
      </c>
      <c r="M21" s="3" t="s">
        <v>26</v>
      </c>
      <c r="P21" s="9" t="s">
        <v>42</v>
      </c>
      <c r="Q21" s="9" t="s">
        <v>43</v>
      </c>
    </row>
    <row r="22" spans="2:17">
      <c r="C22" s="8" t="s">
        <v>26</v>
      </c>
      <c r="D22">
        <v>1419</v>
      </c>
      <c r="E22">
        <v>16</v>
      </c>
      <c r="F22">
        <v>1470</v>
      </c>
      <c r="G22">
        <v>32</v>
      </c>
      <c r="H22" s="3" t="s">
        <v>27</v>
      </c>
      <c r="J22" s="8" t="s">
        <v>26</v>
      </c>
      <c r="K22">
        <f t="shared" si="0"/>
        <v>11.275546159267089</v>
      </c>
      <c r="L22">
        <f>G22/(F22/1000)</f>
        <v>21.768707482993197</v>
      </c>
      <c r="M22" s="3" t="s">
        <v>27</v>
      </c>
      <c r="P22">
        <f>AVERAGE(P6:P10)</f>
        <v>13.178779333688137</v>
      </c>
      <c r="Q22">
        <f>AVERAGE(Q6:Q10)</f>
        <v>20.298657848898774</v>
      </c>
    </row>
    <row r="23" spans="2:17">
      <c r="C23" s="8" t="s">
        <v>27</v>
      </c>
      <c r="D23">
        <v>1314</v>
      </c>
      <c r="E23">
        <v>18</v>
      </c>
      <c r="H23" s="3"/>
      <c r="I23" s="5"/>
      <c r="J23" s="8" t="s">
        <v>27</v>
      </c>
      <c r="K23">
        <f>E23/(D23/1000)</f>
        <v>13.698630136986301</v>
      </c>
      <c r="M23" s="3"/>
      <c r="P23" s="1" t="s">
        <v>2</v>
      </c>
      <c r="Q23" s="1" t="s">
        <v>2</v>
      </c>
    </row>
    <row r="24" spans="2:17">
      <c r="C24" s="8"/>
      <c r="H24" s="3"/>
      <c r="I24" s="5"/>
      <c r="J24" s="8"/>
      <c r="M24" s="3"/>
      <c r="P24">
        <f>(STDEV(P6:P10))/(SQRT(5))</f>
        <v>0.72958546632748222</v>
      </c>
      <c r="Q24">
        <f>(STDEV(Q6:Q10))/(SQRT(5))</f>
        <v>0.71097702457601319</v>
      </c>
    </row>
    <row r="25" spans="2:17">
      <c r="C25" s="8"/>
      <c r="H25" s="3"/>
      <c r="I25" s="5"/>
      <c r="J25" s="8"/>
      <c r="M25" s="3"/>
      <c r="P25" s="1" t="s">
        <v>3</v>
      </c>
    </row>
    <row r="26" spans="2:17">
      <c r="C26" s="8"/>
      <c r="H26" s="3"/>
      <c r="I26" s="5"/>
      <c r="J26" s="8"/>
      <c r="M26" s="3"/>
      <c r="P26">
        <f>TTEST(P6:P10,Q6:Q10,2,2)</f>
        <v>1.1387509291605704E-4</v>
      </c>
    </row>
    <row r="27" spans="2:17">
      <c r="C27" s="8"/>
      <c r="H27" s="3"/>
      <c r="I27" s="5"/>
      <c r="J27" s="8"/>
      <c r="M27" s="3"/>
    </row>
    <row r="28" spans="2:17">
      <c r="B28" s="5"/>
      <c r="C28" s="8"/>
      <c r="H28" s="3"/>
      <c r="I28" s="5"/>
      <c r="J28" s="8"/>
      <c r="M28" s="3"/>
    </row>
    <row r="29" spans="2:17">
      <c r="B29" s="5"/>
      <c r="C29" s="8"/>
      <c r="H29" s="3"/>
      <c r="I29" s="5"/>
      <c r="J29" s="8"/>
      <c r="M29" s="3"/>
    </row>
    <row r="30" spans="2:17">
      <c r="B30" s="5"/>
      <c r="C30" s="8"/>
      <c r="H30" s="3"/>
      <c r="I30" s="5"/>
      <c r="J30" s="8"/>
      <c r="M30" s="3"/>
    </row>
    <row r="31" spans="2:17">
      <c r="B31" s="5"/>
      <c r="C31" s="8"/>
      <c r="H31" s="3"/>
      <c r="I31" s="5"/>
      <c r="J31" s="8"/>
      <c r="M31" s="3"/>
    </row>
    <row r="32" spans="2:17">
      <c r="B32" s="5"/>
      <c r="C32" s="8"/>
      <c r="H32" s="3"/>
      <c r="I32" s="5"/>
      <c r="J32" s="8"/>
      <c r="M32" s="3"/>
    </row>
    <row r="33" spans="2:13">
      <c r="B33" s="5"/>
      <c r="C33" s="8"/>
      <c r="H33" s="3"/>
      <c r="I33" s="5"/>
      <c r="J33" s="8"/>
      <c r="M33" s="3"/>
    </row>
    <row r="34" spans="2:13">
      <c r="B34" s="5"/>
      <c r="C34" s="8"/>
      <c r="H34" s="3"/>
      <c r="I34" s="5"/>
      <c r="J34" s="8"/>
      <c r="M34" s="3"/>
    </row>
    <row r="35" spans="2:13">
      <c r="B35" s="5"/>
      <c r="C35" s="8"/>
      <c r="H35" s="3"/>
      <c r="I35" s="5"/>
      <c r="J35" s="8"/>
      <c r="M35" s="3"/>
    </row>
    <row r="36" spans="2:13">
      <c r="H36" s="3"/>
      <c r="I36" s="5"/>
      <c r="M36" s="3"/>
    </row>
    <row r="37" spans="2:13">
      <c r="H37" s="3"/>
      <c r="I37" s="5"/>
      <c r="M37" s="3"/>
    </row>
    <row r="38" spans="2:13">
      <c r="H38" s="6"/>
    </row>
    <row r="39" spans="2:13">
      <c r="H39" s="6"/>
    </row>
    <row r="40" spans="2:13">
      <c r="H40" s="6"/>
    </row>
    <row r="41" spans="2:13">
      <c r="H41" s="6"/>
    </row>
    <row r="42" spans="2:13">
      <c r="H42" s="6"/>
    </row>
    <row r="43" spans="2:13">
      <c r="H43" s="6"/>
    </row>
    <row r="44" spans="2:13">
      <c r="H44" s="6"/>
    </row>
    <row r="45" spans="2:13">
      <c r="H45" s="6"/>
    </row>
    <row r="46" spans="2:13">
      <c r="H46" s="6"/>
    </row>
    <row r="47" spans="2:13">
      <c r="H47" s="6"/>
    </row>
    <row r="48" spans="2:13">
      <c r="H48" s="6"/>
    </row>
  </sheetData>
  <mergeCells count="7">
    <mergeCell ref="P20:Q20"/>
    <mergeCell ref="F4:H4"/>
    <mergeCell ref="C4:E4"/>
    <mergeCell ref="J4:M4"/>
    <mergeCell ref="P3:Q3"/>
    <mergeCell ref="P4:Q4"/>
    <mergeCell ref="P19:Q1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R48"/>
  <sheetViews>
    <sheetView workbookViewId="0"/>
  </sheetViews>
  <sheetFormatPr baseColWidth="10" defaultRowHeight="15" x14ac:dyDescent="0"/>
  <cols>
    <col min="3" max="3" width="15.83203125" customWidth="1"/>
    <col min="4" max="4" width="20.83203125" customWidth="1"/>
    <col min="5" max="5" width="8.33203125" customWidth="1"/>
    <col min="6" max="6" width="20.83203125" customWidth="1"/>
    <col min="7" max="7" width="8.33203125" customWidth="1"/>
    <col min="8" max="8" width="15.83203125" customWidth="1"/>
    <col min="10" max="10" width="15.83203125" customWidth="1"/>
    <col min="12" max="12" width="21" customWidth="1"/>
    <col min="13" max="13" width="15.83203125" customWidth="1"/>
    <col min="16" max="16" width="13.83203125" customWidth="1"/>
    <col min="17" max="17" width="21.1640625" customWidth="1"/>
  </cols>
  <sheetData>
    <row r="3" spans="3:18">
      <c r="P3" s="11" t="s">
        <v>41</v>
      </c>
      <c r="Q3" s="11"/>
    </row>
    <row r="4" spans="3:18">
      <c r="C4" s="11" t="s">
        <v>42</v>
      </c>
      <c r="D4" s="11"/>
      <c r="E4" s="11"/>
      <c r="F4" s="11" t="s">
        <v>43</v>
      </c>
      <c r="G4" s="11"/>
      <c r="H4" s="11"/>
      <c r="J4" s="11" t="s">
        <v>40</v>
      </c>
      <c r="K4" s="11"/>
      <c r="L4" s="11"/>
      <c r="M4" s="11"/>
      <c r="P4" s="11" t="s">
        <v>31</v>
      </c>
      <c r="Q4" s="11"/>
    </row>
    <row r="5" spans="3:18">
      <c r="C5" s="1" t="s">
        <v>36</v>
      </c>
      <c r="D5" s="1" t="s">
        <v>38</v>
      </c>
      <c r="E5" s="1" t="s">
        <v>39</v>
      </c>
      <c r="F5" s="1" t="s">
        <v>38</v>
      </c>
      <c r="G5" s="1" t="s">
        <v>39</v>
      </c>
      <c r="H5" s="2" t="s">
        <v>36</v>
      </c>
      <c r="J5" s="2" t="s">
        <v>36</v>
      </c>
      <c r="K5" s="1" t="s">
        <v>42</v>
      </c>
      <c r="L5" s="9" t="s">
        <v>43</v>
      </c>
      <c r="M5" s="2" t="s">
        <v>36</v>
      </c>
      <c r="O5" s="2" t="s">
        <v>29</v>
      </c>
      <c r="P5" s="1" t="s">
        <v>42</v>
      </c>
      <c r="Q5" s="9" t="s">
        <v>43</v>
      </c>
      <c r="R5" s="2" t="s">
        <v>29</v>
      </c>
    </row>
    <row r="6" spans="3:18">
      <c r="C6" s="3" t="s">
        <v>9</v>
      </c>
      <c r="D6">
        <v>2589</v>
      </c>
      <c r="E6">
        <v>59</v>
      </c>
      <c r="F6">
        <v>5396</v>
      </c>
      <c r="G6">
        <v>237</v>
      </c>
      <c r="H6" s="3" t="s">
        <v>9</v>
      </c>
      <c r="J6" s="3" t="s">
        <v>9</v>
      </c>
      <c r="K6">
        <f>E6/(D6/1000)</f>
        <v>22.788721514098107</v>
      </c>
      <c r="L6">
        <f>G6/(F6/1000)</f>
        <v>43.921423276501116</v>
      </c>
      <c r="M6" s="3" t="s">
        <v>9</v>
      </c>
      <c r="O6" s="2">
        <v>1</v>
      </c>
      <c r="P6">
        <f>AVERAGE(K6:K9)</f>
        <v>26.585254827191903</v>
      </c>
      <c r="Q6">
        <f>AVERAGE(L6:L9)</f>
        <v>53.60513421095461</v>
      </c>
      <c r="R6" s="2">
        <v>1</v>
      </c>
    </row>
    <row r="7" spans="3:18">
      <c r="C7" s="3" t="s">
        <v>10</v>
      </c>
      <c r="D7">
        <v>4096</v>
      </c>
      <c r="E7">
        <v>128</v>
      </c>
      <c r="F7">
        <v>2956</v>
      </c>
      <c r="G7">
        <v>165</v>
      </c>
      <c r="H7" s="3" t="s">
        <v>10</v>
      </c>
      <c r="J7" s="3" t="s">
        <v>10</v>
      </c>
      <c r="K7">
        <f t="shared" ref="K7:K24" si="0">E7/(D7/1000)</f>
        <v>31.25</v>
      </c>
      <c r="L7">
        <f t="shared" ref="L7:L24" si="1">G7/(F7/1000)</f>
        <v>55.818673883626523</v>
      </c>
      <c r="M7" s="3" t="s">
        <v>10</v>
      </c>
      <c r="O7" s="2">
        <v>2</v>
      </c>
      <c r="P7">
        <f>AVERAGE(K10:K13)</f>
        <v>35.055578966331993</v>
      </c>
      <c r="Q7">
        <f>AVERAGE(L10:L13)</f>
        <v>44.479122571709688</v>
      </c>
      <c r="R7" s="2">
        <v>2</v>
      </c>
    </row>
    <row r="8" spans="3:18">
      <c r="C8" s="3" t="s">
        <v>11</v>
      </c>
      <c r="D8">
        <v>2163</v>
      </c>
      <c r="E8">
        <v>73</v>
      </c>
      <c r="F8">
        <v>3774</v>
      </c>
      <c r="G8">
        <v>227</v>
      </c>
      <c r="H8" s="3" t="s">
        <v>11</v>
      </c>
      <c r="J8" s="3" t="s">
        <v>11</v>
      </c>
      <c r="K8">
        <f t="shared" si="0"/>
        <v>33.749422098936662</v>
      </c>
      <c r="L8">
        <f t="shared" si="1"/>
        <v>60.148383677795444</v>
      </c>
      <c r="M8" s="3" t="s">
        <v>11</v>
      </c>
      <c r="O8" s="2">
        <v>3</v>
      </c>
      <c r="P8">
        <f>AVERAGE(K14:K17)</f>
        <v>37.799716109474417</v>
      </c>
      <c r="Q8">
        <f>AVERAGE(L14:L16)</f>
        <v>42.849388901325732</v>
      </c>
      <c r="R8" s="2">
        <v>3</v>
      </c>
    </row>
    <row r="9" spans="3:18">
      <c r="C9" s="3" t="s">
        <v>12</v>
      </c>
      <c r="D9">
        <v>4312</v>
      </c>
      <c r="E9">
        <v>80</v>
      </c>
      <c r="F9">
        <v>4071</v>
      </c>
      <c r="G9">
        <v>222</v>
      </c>
      <c r="H9" s="3" t="s">
        <v>12</v>
      </c>
      <c r="J9" s="3" t="s">
        <v>12</v>
      </c>
      <c r="K9">
        <f t="shared" si="0"/>
        <v>18.552875695732837</v>
      </c>
      <c r="L9">
        <f t="shared" si="1"/>
        <v>54.532056005895363</v>
      </c>
      <c r="M9" s="3" t="s">
        <v>12</v>
      </c>
      <c r="O9" s="2">
        <v>4</v>
      </c>
      <c r="P9">
        <f>AVERAGE(K18:K21)</f>
        <v>31.344044491739396</v>
      </c>
      <c r="Q9">
        <f>AVERAGE(L17:L20)</f>
        <v>59.701599355111533</v>
      </c>
      <c r="R9" s="2">
        <v>4</v>
      </c>
    </row>
    <row r="10" spans="3:18">
      <c r="C10" s="3" t="s">
        <v>13</v>
      </c>
      <c r="D10">
        <v>3389</v>
      </c>
      <c r="E10">
        <v>109</v>
      </c>
      <c r="F10">
        <v>4118</v>
      </c>
      <c r="G10">
        <v>200</v>
      </c>
      <c r="H10" s="3" t="s">
        <v>13</v>
      </c>
      <c r="J10" s="3" t="s">
        <v>13</v>
      </c>
      <c r="K10">
        <f t="shared" si="0"/>
        <v>32.162879905576865</v>
      </c>
      <c r="L10">
        <f t="shared" si="1"/>
        <v>48.567265662943171</v>
      </c>
      <c r="M10" s="3" t="s">
        <v>13</v>
      </c>
      <c r="O10" s="2">
        <v>5</v>
      </c>
      <c r="P10">
        <f>AVERAGE(K22:K24)</f>
        <v>34.321267935705485</v>
      </c>
      <c r="Q10">
        <f>AVERAGE(L21:L24)</f>
        <v>47.804167891939684</v>
      </c>
      <c r="R10" s="2">
        <v>5</v>
      </c>
    </row>
    <row r="11" spans="3:18">
      <c r="C11" s="3" t="s">
        <v>14</v>
      </c>
      <c r="D11">
        <v>3539</v>
      </c>
      <c r="E11">
        <v>146</v>
      </c>
      <c r="F11">
        <v>4923</v>
      </c>
      <c r="G11">
        <v>212</v>
      </c>
      <c r="H11" s="3" t="s">
        <v>14</v>
      </c>
      <c r="J11" s="3" t="s">
        <v>14</v>
      </c>
      <c r="K11">
        <f t="shared" si="0"/>
        <v>41.254591692568518</v>
      </c>
      <c r="L11">
        <f t="shared" si="1"/>
        <v>43.063172862075973</v>
      </c>
      <c r="M11" s="3" t="s">
        <v>14</v>
      </c>
    </row>
    <row r="12" spans="3:18">
      <c r="C12" s="3" t="s">
        <v>15</v>
      </c>
      <c r="D12">
        <v>4197</v>
      </c>
      <c r="E12">
        <v>140</v>
      </c>
      <c r="F12">
        <v>3857</v>
      </c>
      <c r="G12">
        <v>153</v>
      </c>
      <c r="H12" s="3" t="s">
        <v>15</v>
      </c>
      <c r="J12" s="3" t="s">
        <v>15</v>
      </c>
      <c r="K12">
        <f t="shared" si="0"/>
        <v>33.357159876101974</v>
      </c>
      <c r="L12">
        <f t="shared" si="1"/>
        <v>39.668135856883588</v>
      </c>
      <c r="M12" s="3" t="s">
        <v>15</v>
      </c>
    </row>
    <row r="13" spans="3:18">
      <c r="C13" s="3" t="s">
        <v>16</v>
      </c>
      <c r="D13">
        <v>3498</v>
      </c>
      <c r="E13">
        <v>117</v>
      </c>
      <c r="F13">
        <v>4376</v>
      </c>
      <c r="G13">
        <v>204</v>
      </c>
      <c r="H13" s="3" t="s">
        <v>16</v>
      </c>
      <c r="J13" s="3" t="s">
        <v>16</v>
      </c>
      <c r="K13">
        <f t="shared" si="0"/>
        <v>33.447684391080614</v>
      </c>
      <c r="L13">
        <f t="shared" si="1"/>
        <v>46.617915904936012</v>
      </c>
      <c r="M13" s="3" t="s">
        <v>16</v>
      </c>
    </row>
    <row r="14" spans="3:18">
      <c r="C14" s="3" t="s">
        <v>17</v>
      </c>
      <c r="D14">
        <v>1920</v>
      </c>
      <c r="E14">
        <v>71</v>
      </c>
      <c r="F14">
        <v>3735</v>
      </c>
      <c r="G14">
        <v>159</v>
      </c>
      <c r="H14" s="3" t="s">
        <v>17</v>
      </c>
      <c r="J14" s="3" t="s">
        <v>17</v>
      </c>
      <c r="K14">
        <f t="shared" si="0"/>
        <v>36.979166666666671</v>
      </c>
      <c r="L14">
        <f t="shared" si="1"/>
        <v>42.570281124497996</v>
      </c>
      <c r="M14" s="3" t="s">
        <v>17</v>
      </c>
    </row>
    <row r="15" spans="3:18">
      <c r="C15" s="3" t="s">
        <v>18</v>
      </c>
      <c r="D15">
        <v>3569</v>
      </c>
      <c r="E15">
        <v>144</v>
      </c>
      <c r="F15">
        <v>2035</v>
      </c>
      <c r="G15">
        <v>113</v>
      </c>
      <c r="H15" s="3" t="s">
        <v>18</v>
      </c>
      <c r="J15" s="3" t="s">
        <v>18</v>
      </c>
      <c r="K15">
        <f t="shared" si="0"/>
        <v>40.347436256654525</v>
      </c>
      <c r="L15">
        <f t="shared" si="1"/>
        <v>55.528255528255528</v>
      </c>
      <c r="M15" s="3" t="s">
        <v>18</v>
      </c>
    </row>
    <row r="16" spans="3:18">
      <c r="C16" s="3" t="s">
        <v>19</v>
      </c>
      <c r="D16">
        <v>3366</v>
      </c>
      <c r="E16">
        <v>117</v>
      </c>
      <c r="F16">
        <v>3514</v>
      </c>
      <c r="G16">
        <v>107</v>
      </c>
      <c r="H16" s="3" t="s">
        <v>19</v>
      </c>
      <c r="J16" s="3" t="s">
        <v>19</v>
      </c>
      <c r="K16">
        <f t="shared" si="0"/>
        <v>34.759358288770052</v>
      </c>
      <c r="L16">
        <f t="shared" si="1"/>
        <v>30.449630051223679</v>
      </c>
      <c r="M16" s="3" t="s">
        <v>19</v>
      </c>
    </row>
    <row r="17" spans="3:17">
      <c r="C17" s="3" t="s">
        <v>20</v>
      </c>
      <c r="D17">
        <v>4960</v>
      </c>
      <c r="E17">
        <v>194</v>
      </c>
      <c r="F17">
        <v>4259</v>
      </c>
      <c r="G17">
        <v>204</v>
      </c>
      <c r="H17" s="3" t="s">
        <v>21</v>
      </c>
      <c r="J17" s="3" t="s">
        <v>20</v>
      </c>
      <c r="K17">
        <f t="shared" si="0"/>
        <v>39.112903225806448</v>
      </c>
      <c r="L17">
        <f t="shared" si="1"/>
        <v>47.89856773890584</v>
      </c>
      <c r="M17" s="3" t="s">
        <v>21</v>
      </c>
    </row>
    <row r="18" spans="3:17">
      <c r="C18" s="3" t="s">
        <v>21</v>
      </c>
      <c r="D18">
        <v>2712</v>
      </c>
      <c r="E18">
        <v>83</v>
      </c>
      <c r="F18">
        <v>2889</v>
      </c>
      <c r="G18">
        <v>229</v>
      </c>
      <c r="H18" s="3" t="s">
        <v>22</v>
      </c>
      <c r="J18" s="3" t="s">
        <v>21</v>
      </c>
      <c r="K18">
        <f t="shared" si="0"/>
        <v>30.604719764011797</v>
      </c>
      <c r="L18">
        <f t="shared" si="1"/>
        <v>79.26618206992039</v>
      </c>
      <c r="M18" s="3" t="s">
        <v>22</v>
      </c>
    </row>
    <row r="19" spans="3:17">
      <c r="C19" s="3" t="s">
        <v>22</v>
      </c>
      <c r="D19">
        <v>2785</v>
      </c>
      <c r="E19">
        <v>84</v>
      </c>
      <c r="F19">
        <v>3023</v>
      </c>
      <c r="G19">
        <v>172</v>
      </c>
      <c r="H19" s="3" t="s">
        <v>23</v>
      </c>
      <c r="J19" s="3" t="s">
        <v>22</v>
      </c>
      <c r="K19">
        <f t="shared" si="0"/>
        <v>30.16157989228007</v>
      </c>
      <c r="L19">
        <f t="shared" si="1"/>
        <v>56.89712206417466</v>
      </c>
      <c r="M19" s="3" t="s">
        <v>23</v>
      </c>
      <c r="P19" s="11" t="s">
        <v>41</v>
      </c>
      <c r="Q19" s="11"/>
    </row>
    <row r="20" spans="3:17">
      <c r="C20" s="3" t="s">
        <v>23</v>
      </c>
      <c r="D20">
        <v>3300</v>
      </c>
      <c r="E20">
        <v>102</v>
      </c>
      <c r="F20">
        <v>3288</v>
      </c>
      <c r="G20">
        <v>180</v>
      </c>
      <c r="H20" s="3" t="s">
        <v>37</v>
      </c>
      <c r="J20" s="3" t="s">
        <v>23</v>
      </c>
      <c r="K20">
        <f t="shared" si="0"/>
        <v>30.90909090909091</v>
      </c>
      <c r="L20">
        <f t="shared" si="1"/>
        <v>54.744525547445257</v>
      </c>
      <c r="M20" s="3" t="s">
        <v>37</v>
      </c>
      <c r="P20" s="11" t="s">
        <v>30</v>
      </c>
      <c r="Q20" s="11"/>
    </row>
    <row r="21" spans="3:17">
      <c r="C21" s="3" t="s">
        <v>37</v>
      </c>
      <c r="D21">
        <v>3175</v>
      </c>
      <c r="E21">
        <v>107</v>
      </c>
      <c r="F21">
        <v>3465</v>
      </c>
      <c r="G21">
        <v>182</v>
      </c>
      <c r="H21" s="3" t="s">
        <v>24</v>
      </c>
      <c r="J21" s="3" t="s">
        <v>37</v>
      </c>
      <c r="K21">
        <f t="shared" si="0"/>
        <v>33.700787401574807</v>
      </c>
      <c r="L21">
        <f t="shared" si="1"/>
        <v>52.525252525252526</v>
      </c>
      <c r="M21" s="3" t="s">
        <v>24</v>
      </c>
      <c r="P21" s="9" t="s">
        <v>42</v>
      </c>
      <c r="Q21" s="9" t="s">
        <v>43</v>
      </c>
    </row>
    <row r="22" spans="3:17">
      <c r="C22" s="3" t="s">
        <v>24</v>
      </c>
      <c r="D22">
        <v>3301</v>
      </c>
      <c r="E22">
        <v>109</v>
      </c>
      <c r="F22">
        <v>4543</v>
      </c>
      <c r="G22">
        <v>186</v>
      </c>
      <c r="H22" s="3" t="s">
        <v>25</v>
      </c>
      <c r="J22" s="3" t="s">
        <v>24</v>
      </c>
      <c r="K22">
        <f t="shared" si="0"/>
        <v>33.020296879733415</v>
      </c>
      <c r="L22">
        <f t="shared" si="1"/>
        <v>40.942108738718908</v>
      </c>
      <c r="M22" s="3" t="s">
        <v>25</v>
      </c>
      <c r="P22">
        <f>AVERAGE(P6:P10)</f>
        <v>33.021172466088643</v>
      </c>
      <c r="Q22">
        <f>AVERAGE(Q6:Q10)</f>
        <v>49.687882586208254</v>
      </c>
    </row>
    <row r="23" spans="3:17">
      <c r="C23" s="3" t="s">
        <v>25</v>
      </c>
      <c r="D23">
        <v>4672</v>
      </c>
      <c r="E23">
        <v>131</v>
      </c>
      <c r="F23">
        <v>3046</v>
      </c>
      <c r="G23">
        <v>138</v>
      </c>
      <c r="H23" s="3" t="s">
        <v>26</v>
      </c>
      <c r="J23" s="3" t="s">
        <v>25</v>
      </c>
      <c r="K23">
        <f t="shared" si="0"/>
        <v>28.039383561643838</v>
      </c>
      <c r="L23">
        <f t="shared" si="1"/>
        <v>45.305318450426789</v>
      </c>
      <c r="M23" s="3" t="s">
        <v>26</v>
      </c>
      <c r="P23" s="1" t="s">
        <v>2</v>
      </c>
      <c r="Q23" s="1" t="s">
        <v>2</v>
      </c>
    </row>
    <row r="24" spans="3:17">
      <c r="C24" s="3" t="s">
        <v>26</v>
      </c>
      <c r="D24">
        <v>2983</v>
      </c>
      <c r="E24">
        <v>125</v>
      </c>
      <c r="F24">
        <v>3928</v>
      </c>
      <c r="G24">
        <v>206</v>
      </c>
      <c r="H24" s="3" t="s">
        <v>27</v>
      </c>
      <c r="J24" s="3" t="s">
        <v>26</v>
      </c>
      <c r="K24">
        <f t="shared" si="0"/>
        <v>41.904123365739189</v>
      </c>
      <c r="L24">
        <f t="shared" si="1"/>
        <v>52.443991853360487</v>
      </c>
      <c r="M24" s="3" t="s">
        <v>27</v>
      </c>
      <c r="P24">
        <f>(STDEV(P6:P10))/(SQRT(5))</f>
        <v>1.9091533658548638</v>
      </c>
      <c r="Q24">
        <f>(STDEV(Q6:Q10))/(SQRT(5))</f>
        <v>3.1069594593075514</v>
      </c>
    </row>
    <row r="25" spans="3:17">
      <c r="C25" s="3"/>
      <c r="J25" s="3"/>
      <c r="M25" s="3"/>
      <c r="P25" s="1" t="s">
        <v>3</v>
      </c>
    </row>
    <row r="26" spans="3:17">
      <c r="C26" s="3"/>
      <c r="J26" s="3"/>
      <c r="M26" s="3"/>
      <c r="P26">
        <f>TTEST(P6:P10,Q6:Q10,2,2)</f>
        <v>1.8247939001518284E-3</v>
      </c>
    </row>
    <row r="27" spans="3:17">
      <c r="C27" s="3"/>
      <c r="J27" s="3"/>
      <c r="M27" s="3"/>
    </row>
    <row r="28" spans="3:17">
      <c r="C28" s="3"/>
      <c r="H28" s="3"/>
      <c r="J28" s="3"/>
      <c r="M28" s="3"/>
    </row>
    <row r="29" spans="3:17">
      <c r="C29" s="3"/>
      <c r="H29" s="3"/>
      <c r="J29" s="3"/>
      <c r="M29" s="3"/>
    </row>
    <row r="30" spans="3:17">
      <c r="C30" s="3"/>
      <c r="H30" s="3"/>
      <c r="J30" s="3"/>
      <c r="M30" s="3"/>
    </row>
    <row r="31" spans="3:17">
      <c r="C31" s="3"/>
      <c r="H31" s="3"/>
      <c r="J31" s="3"/>
      <c r="M31" s="3"/>
    </row>
    <row r="32" spans="3:17">
      <c r="C32" s="3"/>
      <c r="H32" s="3"/>
      <c r="J32" s="3"/>
      <c r="M32" s="3"/>
    </row>
    <row r="33" spans="3:13">
      <c r="C33" s="3"/>
      <c r="H33" s="3"/>
      <c r="J33" s="3"/>
      <c r="M33" s="3"/>
    </row>
    <row r="34" spans="3:13">
      <c r="C34" s="3"/>
      <c r="H34" s="3"/>
      <c r="J34" s="3"/>
      <c r="M34" s="3"/>
    </row>
    <row r="35" spans="3:13">
      <c r="C35" s="3"/>
      <c r="H35" s="3"/>
      <c r="J35" s="3"/>
      <c r="M35" s="3"/>
    </row>
    <row r="36" spans="3:13">
      <c r="C36" s="3"/>
      <c r="H36" s="3"/>
      <c r="J36" s="3"/>
      <c r="M36" s="3"/>
    </row>
    <row r="37" spans="3:13">
      <c r="C37" s="3"/>
      <c r="H37" s="3"/>
      <c r="J37" s="3"/>
      <c r="M37" s="3"/>
    </row>
    <row r="38" spans="3:13">
      <c r="C38" s="5"/>
      <c r="H38" s="3"/>
      <c r="M38" s="3"/>
    </row>
    <row r="39" spans="3:13">
      <c r="C39" s="5"/>
      <c r="H39" s="3"/>
      <c r="M39" s="3"/>
    </row>
    <row r="40" spans="3:13">
      <c r="C40" s="5"/>
      <c r="H40" s="3"/>
      <c r="M40" s="3"/>
    </row>
    <row r="41" spans="3:13">
      <c r="C41" s="5"/>
      <c r="H41" s="3"/>
      <c r="M41" s="3"/>
    </row>
    <row r="42" spans="3:13">
      <c r="C42" s="5"/>
      <c r="H42" s="3"/>
      <c r="M42" s="3"/>
    </row>
    <row r="43" spans="3:13">
      <c r="C43" s="5"/>
      <c r="H43" s="3"/>
      <c r="M43" s="3"/>
    </row>
    <row r="44" spans="3:13">
      <c r="C44" s="5"/>
      <c r="H44" s="3"/>
      <c r="M44" s="3"/>
    </row>
    <row r="45" spans="3:13">
      <c r="C45" s="5"/>
      <c r="H45" s="3"/>
      <c r="M45" s="3"/>
    </row>
    <row r="46" spans="3:13">
      <c r="C46" s="5"/>
      <c r="F46" s="5"/>
      <c r="H46" s="3"/>
      <c r="L46" s="7"/>
      <c r="M46" s="3"/>
    </row>
    <row r="47" spans="3:13">
      <c r="H47" s="6"/>
    </row>
    <row r="48" spans="3:13">
      <c r="H48" s="6"/>
    </row>
  </sheetData>
  <mergeCells count="7">
    <mergeCell ref="P20:Q20"/>
    <mergeCell ref="P3:Q3"/>
    <mergeCell ref="C4:E4"/>
    <mergeCell ref="F4:H4"/>
    <mergeCell ref="J4:M4"/>
    <mergeCell ref="P4:Q4"/>
    <mergeCell ref="P19:Q1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Panel L</vt:lpstr>
      <vt:lpstr>Panel M</vt:lpstr>
      <vt:lpstr>Panel N</vt:lpstr>
      <vt:lpstr>Panel 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Kasmir Ramo</dc:creator>
  <cp:lastModifiedBy>Kasmir Ramo</cp:lastModifiedBy>
  <dcterms:created xsi:type="dcterms:W3CDTF">2016-07-23T17:38:39Z</dcterms:created>
  <dcterms:modified xsi:type="dcterms:W3CDTF">2016-07-24T13:14:20Z</dcterms:modified>
</cp:coreProperties>
</file>