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autoCompressPictures="0"/>
  <bookViews>
    <workbookView xWindow="14840" yWindow="1000" windowWidth="22780" windowHeight="15500" tabRatio="890"/>
  </bookViews>
  <sheets>
    <sheet name="Readme" sheetId="12" r:id="rId1"/>
    <sheet name="2-CDP06" sheetId="1" r:id="rId2"/>
    <sheet name="X-CDP07" sheetId="2" r:id="rId3"/>
    <sheet name="W-CDP03" sheetId="3" r:id="rId4"/>
    <sheet name="F-CDP01" sheetId="5" r:id="rId5"/>
    <sheet name="F-ECM04" sheetId="13" r:id="rId6"/>
    <sheet name="B-CDP01" sheetId="4" r:id="rId7"/>
    <sheet name="B-ECM01" sheetId="14" r:id="rId8"/>
    <sheet name="aBCL2" sheetId="7" r:id="rId9"/>
    <sheet name="aBCLXL" sheetId="8" r:id="rId10"/>
    <sheet name="aBCLW" sheetId="9" r:id="rId11"/>
    <sheet name="M-CDP04 (aMCL1)" sheetId="6" r:id="rId12"/>
    <sheet name="aBFL1" sheetId="10" r:id="rId13"/>
    <sheet name="aBCLB" sheetId="11" r:id="rId1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30" i="13" l="1"/>
  <c r="C25" i="13"/>
  <c r="C20" i="13"/>
  <c r="C15" i="13"/>
  <c r="C10" i="13"/>
  <c r="C5" i="13"/>
  <c r="B25" i="10"/>
  <c r="C25" i="10"/>
  <c r="D25" i="10"/>
  <c r="E25" i="10"/>
  <c r="F25" i="10"/>
  <c r="G25" i="10"/>
  <c r="H25" i="10"/>
  <c r="I25" i="10"/>
  <c r="I30" i="11"/>
  <c r="H30" i="11"/>
  <c r="G30" i="11"/>
  <c r="F30" i="11"/>
  <c r="E30" i="11"/>
  <c r="D30" i="11"/>
  <c r="I30" i="10"/>
  <c r="H30" i="10"/>
  <c r="G30" i="10"/>
  <c r="F30" i="10"/>
  <c r="E30" i="10"/>
  <c r="D30" i="10"/>
  <c r="I20" i="10"/>
  <c r="H20" i="10"/>
  <c r="G20" i="10"/>
  <c r="F20" i="10"/>
  <c r="E20" i="10"/>
  <c r="D20" i="10"/>
  <c r="I15" i="10"/>
  <c r="H15" i="10"/>
  <c r="G15" i="10"/>
  <c r="F15" i="10"/>
  <c r="E15" i="10"/>
  <c r="D15" i="10"/>
  <c r="I10" i="10"/>
  <c r="H10" i="10"/>
  <c r="G10" i="10"/>
  <c r="F10" i="10"/>
  <c r="E10" i="10"/>
  <c r="D10" i="10"/>
  <c r="I5" i="10"/>
  <c r="H5" i="10"/>
  <c r="G5" i="10"/>
  <c r="F5" i="10"/>
  <c r="E5" i="10"/>
  <c r="D5" i="10"/>
  <c r="I15" i="9"/>
  <c r="H15" i="9"/>
  <c r="G15" i="9"/>
  <c r="F15" i="9"/>
  <c r="E15" i="9"/>
  <c r="D15" i="9"/>
  <c r="I10" i="9"/>
  <c r="H10" i="9"/>
  <c r="G10" i="9"/>
  <c r="F10" i="9"/>
  <c r="E10" i="9"/>
  <c r="D10" i="9"/>
  <c r="I5" i="9"/>
  <c r="H5" i="9"/>
  <c r="G5" i="9"/>
  <c r="F5" i="9"/>
  <c r="E5" i="9"/>
  <c r="D5" i="9"/>
  <c r="I30" i="8"/>
  <c r="H30" i="8"/>
  <c r="G30" i="8"/>
  <c r="F30" i="8"/>
  <c r="E30" i="8"/>
  <c r="D30" i="8"/>
  <c r="I25" i="8"/>
  <c r="H25" i="8"/>
  <c r="G25" i="8"/>
  <c r="F25" i="8"/>
  <c r="E25" i="8"/>
  <c r="D25" i="8"/>
  <c r="I20" i="8"/>
  <c r="H20" i="8"/>
  <c r="G20" i="8"/>
  <c r="F20" i="8"/>
  <c r="E20" i="8"/>
  <c r="D20" i="8"/>
  <c r="I15" i="8"/>
  <c r="H15" i="8"/>
  <c r="G15" i="8"/>
  <c r="F15" i="8"/>
  <c r="E15" i="8"/>
  <c r="D15" i="8"/>
  <c r="I10" i="8"/>
  <c r="H10" i="8"/>
  <c r="G10" i="8"/>
  <c r="F10" i="8"/>
  <c r="E10" i="8"/>
  <c r="D10" i="8"/>
  <c r="I5" i="8"/>
  <c r="H5" i="8"/>
  <c r="G5" i="8"/>
  <c r="F5" i="8"/>
  <c r="E5" i="8"/>
  <c r="D5" i="8"/>
  <c r="I15" i="7"/>
  <c r="H15" i="7"/>
  <c r="G15" i="7"/>
  <c r="F15" i="7"/>
  <c r="E15" i="7"/>
  <c r="D15" i="7"/>
  <c r="I10" i="7"/>
  <c r="H10" i="7"/>
  <c r="G10" i="7"/>
  <c r="F10" i="7"/>
  <c r="E10" i="7"/>
  <c r="D10" i="7"/>
  <c r="I5" i="7"/>
  <c r="H5" i="7"/>
  <c r="G5" i="7"/>
  <c r="F5" i="7"/>
  <c r="E5" i="7"/>
  <c r="D5" i="7"/>
  <c r="I30" i="14"/>
  <c r="H30" i="14"/>
  <c r="G30" i="14"/>
  <c r="F30" i="14"/>
  <c r="E30" i="14"/>
  <c r="D30" i="14"/>
  <c r="I25" i="14"/>
  <c r="H25" i="14"/>
  <c r="G25" i="14"/>
  <c r="F25" i="14"/>
  <c r="E25" i="14"/>
  <c r="D25" i="14"/>
  <c r="I20" i="14"/>
  <c r="H20" i="14"/>
  <c r="G20" i="14"/>
  <c r="F20" i="14"/>
  <c r="E20" i="14"/>
  <c r="D20" i="14"/>
  <c r="I15" i="14"/>
  <c r="H15" i="14"/>
  <c r="G15" i="14"/>
  <c r="F15" i="14"/>
  <c r="E15" i="14"/>
  <c r="D15" i="14"/>
  <c r="I10" i="14"/>
  <c r="H10" i="14"/>
  <c r="G10" i="14"/>
  <c r="F10" i="14"/>
  <c r="E10" i="14"/>
  <c r="D10" i="14"/>
  <c r="I5" i="14"/>
  <c r="H5" i="14"/>
  <c r="G5" i="14"/>
  <c r="F5" i="14"/>
  <c r="E5" i="14"/>
  <c r="D5" i="14"/>
  <c r="I30" i="13"/>
  <c r="H30" i="13"/>
  <c r="G30" i="13"/>
  <c r="F30" i="13"/>
  <c r="E30" i="13"/>
  <c r="D30" i="13"/>
  <c r="I25" i="13"/>
  <c r="H25" i="13"/>
  <c r="G25" i="13"/>
  <c r="F25" i="13"/>
  <c r="E25" i="13"/>
  <c r="D25" i="13"/>
  <c r="I20" i="13"/>
  <c r="H20" i="13"/>
  <c r="G20" i="13"/>
  <c r="F20" i="13"/>
  <c r="E20" i="13"/>
  <c r="D20" i="13"/>
  <c r="I15" i="13"/>
  <c r="H15" i="13"/>
  <c r="G15" i="13"/>
  <c r="F15" i="13"/>
  <c r="E15" i="13"/>
  <c r="D15" i="13"/>
  <c r="I10" i="13"/>
  <c r="H10" i="13"/>
  <c r="G10" i="13"/>
  <c r="F10" i="13"/>
  <c r="E10" i="13"/>
  <c r="D10" i="13"/>
  <c r="I5" i="13"/>
  <c r="H5" i="13"/>
  <c r="G5" i="13"/>
  <c r="F5" i="13"/>
  <c r="E5" i="13"/>
  <c r="D5" i="13"/>
  <c r="I30" i="3"/>
  <c r="H30" i="3"/>
  <c r="G30" i="3"/>
  <c r="F30" i="3"/>
  <c r="E30" i="3"/>
  <c r="D30" i="3"/>
  <c r="I25" i="3"/>
  <c r="H25" i="3"/>
  <c r="G25" i="3"/>
  <c r="F25" i="3"/>
  <c r="E25" i="3"/>
  <c r="D25" i="3"/>
  <c r="I20" i="3"/>
  <c r="H20" i="3"/>
  <c r="G20" i="3"/>
  <c r="F20" i="3"/>
  <c r="E20" i="3"/>
  <c r="D20" i="3"/>
  <c r="I15" i="3"/>
  <c r="H15" i="3"/>
  <c r="G15" i="3"/>
  <c r="F15" i="3"/>
  <c r="E15" i="3"/>
  <c r="D15" i="3"/>
  <c r="I10" i="3"/>
  <c r="H10" i="3"/>
  <c r="G10" i="3"/>
  <c r="F10" i="3"/>
  <c r="E10" i="3"/>
  <c r="D10" i="3"/>
  <c r="I5" i="3"/>
  <c r="H5" i="3"/>
  <c r="G5" i="3"/>
  <c r="F5" i="3"/>
  <c r="E5" i="3"/>
  <c r="D5" i="3"/>
  <c r="I20" i="1"/>
  <c r="H20" i="1"/>
  <c r="G20" i="1"/>
  <c r="F20" i="1"/>
  <c r="E20" i="1"/>
  <c r="D20" i="1"/>
  <c r="I15" i="1"/>
  <c r="H15" i="1"/>
  <c r="G15" i="1"/>
  <c r="F15" i="1"/>
  <c r="E15" i="1"/>
  <c r="D15" i="1"/>
  <c r="I10" i="1"/>
  <c r="H10" i="1"/>
  <c r="G10" i="1"/>
  <c r="F10" i="1"/>
  <c r="E10" i="1"/>
  <c r="D10" i="1"/>
  <c r="I5" i="1"/>
  <c r="H5" i="1"/>
  <c r="G5" i="1"/>
  <c r="F5" i="1"/>
  <c r="E5" i="1"/>
  <c r="D5" i="1"/>
  <c r="I30" i="2"/>
  <c r="H30" i="2"/>
  <c r="G30" i="2"/>
  <c r="F30" i="2"/>
  <c r="E30" i="2"/>
  <c r="I20" i="2"/>
  <c r="H20" i="2"/>
  <c r="G20" i="2"/>
  <c r="F20" i="2"/>
  <c r="E20" i="2"/>
  <c r="I15" i="2"/>
  <c r="H15" i="2"/>
  <c r="G15" i="2"/>
  <c r="F15" i="2"/>
  <c r="E15" i="2"/>
  <c r="I10" i="2"/>
  <c r="H10" i="2"/>
  <c r="G10" i="2"/>
  <c r="F10" i="2"/>
  <c r="E10" i="2"/>
  <c r="H5" i="2"/>
  <c r="E5" i="2"/>
  <c r="I29" i="14"/>
  <c r="F29" i="14"/>
  <c r="I28" i="14"/>
  <c r="F28" i="14"/>
  <c r="I27" i="14"/>
  <c r="F27" i="14"/>
  <c r="I24" i="14"/>
  <c r="F24" i="14"/>
  <c r="I23" i="14"/>
  <c r="F23" i="14"/>
  <c r="I22" i="14"/>
  <c r="F22" i="14"/>
  <c r="I19" i="14"/>
  <c r="F19" i="14"/>
  <c r="I18" i="14"/>
  <c r="F18" i="14"/>
  <c r="I17" i="14"/>
  <c r="F17" i="14"/>
  <c r="I14" i="14"/>
  <c r="F14" i="14"/>
  <c r="I13" i="14"/>
  <c r="F13" i="14"/>
  <c r="I12" i="14"/>
  <c r="F12" i="14"/>
  <c r="I9" i="14"/>
  <c r="F9" i="14"/>
  <c r="I8" i="14"/>
  <c r="F8" i="14"/>
  <c r="I7" i="14"/>
  <c r="F7" i="14"/>
  <c r="I4" i="14"/>
  <c r="F4" i="14"/>
  <c r="I3" i="14"/>
  <c r="F3" i="14"/>
  <c r="I2" i="14"/>
  <c r="F2" i="14"/>
  <c r="I27" i="13"/>
  <c r="I28" i="13"/>
  <c r="I29" i="13"/>
  <c r="F27" i="13"/>
  <c r="F28" i="13"/>
  <c r="F29" i="13"/>
  <c r="B30" i="13"/>
  <c r="I22" i="13"/>
  <c r="I23" i="13"/>
  <c r="I24" i="13"/>
  <c r="F22" i="13"/>
  <c r="F23" i="13"/>
  <c r="F24" i="13"/>
  <c r="B25" i="13"/>
  <c r="I17" i="13"/>
  <c r="I18" i="13"/>
  <c r="I19" i="13"/>
  <c r="F17" i="13"/>
  <c r="F18" i="13"/>
  <c r="F19" i="13"/>
  <c r="B20" i="13"/>
  <c r="I12" i="13"/>
  <c r="I13" i="13"/>
  <c r="I14" i="13"/>
  <c r="F12" i="13"/>
  <c r="F13" i="13"/>
  <c r="F14" i="13"/>
  <c r="B15" i="13"/>
  <c r="I7" i="13"/>
  <c r="I8" i="13"/>
  <c r="I9" i="13"/>
  <c r="F7" i="13"/>
  <c r="F8" i="13"/>
  <c r="F9" i="13"/>
  <c r="B10" i="13"/>
  <c r="I2" i="13"/>
  <c r="I3" i="13"/>
  <c r="I4" i="13"/>
  <c r="F2" i="13"/>
  <c r="F3" i="13"/>
  <c r="F4" i="13"/>
  <c r="B5" i="13"/>
  <c r="C30" i="14"/>
  <c r="B30" i="14"/>
  <c r="C25" i="14"/>
  <c r="B25" i="14"/>
  <c r="C20" i="14"/>
  <c r="B20" i="14"/>
  <c r="C15" i="14"/>
  <c r="B15" i="14"/>
  <c r="C10" i="14"/>
  <c r="B10" i="14"/>
  <c r="C5" i="14"/>
  <c r="B5" i="14"/>
  <c r="C30" i="11"/>
  <c r="C30" i="10"/>
  <c r="C20" i="10"/>
  <c r="C15" i="10"/>
  <c r="C10" i="10"/>
  <c r="C5" i="10"/>
  <c r="C15" i="9"/>
  <c r="C10" i="9"/>
  <c r="C5" i="9"/>
  <c r="C30" i="8"/>
  <c r="C25" i="8"/>
  <c r="C20" i="8"/>
  <c r="C15" i="8"/>
  <c r="C10" i="8"/>
  <c r="C5" i="8"/>
  <c r="C15" i="7"/>
  <c r="C10" i="7"/>
  <c r="C5" i="7"/>
  <c r="C30" i="6"/>
  <c r="C25" i="6"/>
  <c r="C20" i="6"/>
  <c r="C15" i="6"/>
  <c r="C10" i="6"/>
  <c r="C5" i="6"/>
  <c r="C30" i="5"/>
  <c r="C25" i="5"/>
  <c r="C20" i="5"/>
  <c r="C15" i="5"/>
  <c r="C10" i="5"/>
  <c r="C5" i="5"/>
  <c r="C30" i="4"/>
  <c r="C25" i="4"/>
  <c r="C20" i="4"/>
  <c r="C15" i="4"/>
  <c r="C10" i="4"/>
  <c r="C5" i="4"/>
  <c r="C30" i="3"/>
  <c r="C25" i="3"/>
  <c r="C20" i="3"/>
  <c r="C15" i="3"/>
  <c r="C10" i="3"/>
  <c r="C5" i="3"/>
  <c r="C30" i="2"/>
  <c r="C20" i="2"/>
  <c r="C15" i="2"/>
  <c r="C10" i="2"/>
  <c r="C5" i="2"/>
  <c r="C20" i="1"/>
  <c r="C15" i="1"/>
  <c r="C10" i="1"/>
  <c r="C5" i="1"/>
  <c r="G30" i="6"/>
  <c r="F30" i="6"/>
  <c r="E30" i="6"/>
  <c r="D30" i="6"/>
  <c r="G25" i="6"/>
  <c r="F25" i="6"/>
  <c r="E25" i="6"/>
  <c r="D25" i="6"/>
  <c r="G20" i="6"/>
  <c r="F20" i="6"/>
  <c r="E20" i="6"/>
  <c r="D20" i="6"/>
  <c r="G15" i="6"/>
  <c r="F15" i="6"/>
  <c r="E15" i="6"/>
  <c r="D15" i="6"/>
  <c r="G10" i="6"/>
  <c r="F10" i="6"/>
  <c r="E10" i="6"/>
  <c r="D10" i="6"/>
  <c r="G5" i="6"/>
  <c r="F5" i="6"/>
  <c r="E5" i="6"/>
  <c r="D5" i="6"/>
  <c r="G30" i="5"/>
  <c r="F30" i="5"/>
  <c r="E30" i="5"/>
  <c r="D30" i="5"/>
  <c r="G25" i="5"/>
  <c r="F25" i="5"/>
  <c r="E25" i="5"/>
  <c r="D25" i="5"/>
  <c r="G20" i="5"/>
  <c r="F20" i="5"/>
  <c r="E20" i="5"/>
  <c r="D20" i="5"/>
  <c r="G15" i="5"/>
  <c r="F15" i="5"/>
  <c r="E15" i="5"/>
  <c r="D15" i="5"/>
  <c r="G10" i="5"/>
  <c r="F10" i="5"/>
  <c r="E10" i="5"/>
  <c r="D10" i="5"/>
  <c r="G5" i="5"/>
  <c r="F5" i="5"/>
  <c r="E5" i="5"/>
  <c r="D5" i="5"/>
  <c r="G30" i="4"/>
  <c r="F30" i="4"/>
  <c r="E30" i="4"/>
  <c r="D30" i="4"/>
  <c r="G25" i="4"/>
  <c r="F25" i="4"/>
  <c r="E25" i="4"/>
  <c r="D25" i="4"/>
  <c r="G20" i="4"/>
  <c r="F20" i="4"/>
  <c r="E20" i="4"/>
  <c r="D20" i="4"/>
  <c r="G15" i="4"/>
  <c r="F15" i="4"/>
  <c r="E15" i="4"/>
  <c r="D15" i="4"/>
  <c r="G10" i="4"/>
  <c r="F10" i="4"/>
  <c r="E10" i="4"/>
  <c r="D10" i="4"/>
  <c r="E5" i="4"/>
  <c r="G5" i="4"/>
  <c r="F31" i="4"/>
  <c r="D31" i="4"/>
  <c r="F26" i="4"/>
  <c r="D26" i="4"/>
  <c r="F21" i="4"/>
  <c r="D21" i="4"/>
  <c r="F16" i="4"/>
  <c r="D16" i="4"/>
  <c r="F11" i="4"/>
  <c r="D11" i="4"/>
  <c r="F6" i="4"/>
  <c r="D6" i="4"/>
  <c r="B30" i="4"/>
  <c r="B25" i="4"/>
  <c r="B20" i="4"/>
  <c r="B15" i="4"/>
  <c r="B10" i="4"/>
  <c r="F5" i="4"/>
  <c r="D5" i="4"/>
  <c r="B5" i="4"/>
  <c r="G19" i="4"/>
  <c r="G18" i="4"/>
  <c r="G17" i="4"/>
  <c r="B30" i="5"/>
  <c r="B25" i="5"/>
  <c r="B20" i="5"/>
  <c r="B15" i="5"/>
  <c r="B10" i="5"/>
  <c r="B5" i="5"/>
  <c r="B30" i="6"/>
  <c r="B25" i="6"/>
  <c r="B20" i="6"/>
  <c r="B15" i="6"/>
  <c r="B10" i="6"/>
  <c r="B5" i="6"/>
  <c r="B15" i="9"/>
  <c r="B10" i="9"/>
  <c r="B5" i="9"/>
  <c r="B30" i="11"/>
  <c r="I29" i="11"/>
  <c r="F29" i="11"/>
  <c r="I28" i="11"/>
  <c r="F28" i="11"/>
  <c r="I27" i="11"/>
  <c r="F27" i="11"/>
  <c r="B30" i="10"/>
  <c r="B20" i="10"/>
  <c r="B15" i="10"/>
  <c r="B10" i="10"/>
  <c r="B5" i="10"/>
  <c r="B15" i="7"/>
  <c r="B10" i="7"/>
  <c r="B5" i="7"/>
  <c r="B30" i="8"/>
  <c r="B25" i="8"/>
  <c r="B20" i="8"/>
  <c r="B15" i="8"/>
  <c r="B10" i="8"/>
  <c r="B5" i="8"/>
  <c r="B30" i="3"/>
  <c r="B25" i="3"/>
  <c r="B20" i="3"/>
  <c r="B15" i="3"/>
  <c r="B10" i="3"/>
  <c r="B5" i="3"/>
  <c r="D30" i="2"/>
  <c r="B30" i="2"/>
  <c r="D20" i="2"/>
  <c r="B20" i="2"/>
  <c r="D15" i="2"/>
  <c r="B15" i="2"/>
  <c r="D10" i="2"/>
  <c r="B10" i="2"/>
  <c r="I5" i="2"/>
  <c r="G5" i="2"/>
  <c r="F5" i="2"/>
  <c r="D5" i="2"/>
  <c r="B5" i="2"/>
  <c r="B20" i="1"/>
  <c r="B15" i="1"/>
  <c r="B10" i="1"/>
  <c r="I27" i="1"/>
  <c r="F27" i="1"/>
  <c r="I18" i="1"/>
  <c r="F18" i="1"/>
  <c r="I17" i="1"/>
  <c r="F17" i="1"/>
  <c r="B5" i="1"/>
</calcChain>
</file>

<file path=xl/sharedStrings.xml><?xml version="1.0" encoding="utf-8"?>
<sst xmlns="http://schemas.openxmlformats.org/spreadsheetml/2006/main" count="445" uniqueCount="42">
  <si>
    <t>KD (M)</t>
  </si>
  <si>
    <t>KD Error</t>
  </si>
  <si>
    <t>kon(1/Ms)</t>
  </si>
  <si>
    <t>kon Error</t>
  </si>
  <si>
    <t>variance</t>
  </si>
  <si>
    <t>kdis(1/s)</t>
  </si>
  <si>
    <t>kdis Error</t>
  </si>
  <si>
    <t>Bcl-2, titration 1</t>
  </si>
  <si>
    <t>Bcl-2, titration 2</t>
  </si>
  <si>
    <t>Bcl-2, titration 3</t>
  </si>
  <si>
    <t>Bcl-xL, titration 1</t>
  </si>
  <si>
    <t>Bcl-xL, titration 2</t>
  </si>
  <si>
    <t>Bcl-xL, titration 3</t>
  </si>
  <si>
    <t>Bcl-w, titration 1</t>
  </si>
  <si>
    <t>Bcl-w, titration 2</t>
  </si>
  <si>
    <t>Bcl-w, titration 3</t>
  </si>
  <si>
    <t>Mcl-1, titration 1</t>
  </si>
  <si>
    <t>Mcl-1, titration 2</t>
  </si>
  <si>
    <t>Mcl-1, titration 3</t>
  </si>
  <si>
    <t>Bfl-1, titration 1</t>
  </si>
  <si>
    <t>Bfl-1, titration 2</t>
  </si>
  <si>
    <t>Bfl-1, titration 3</t>
  </si>
  <si>
    <t>Bcl-B, titration 1</t>
  </si>
  <si>
    <t>Bcl-B, titration 2</t>
  </si>
  <si>
    <t>Bcl-B, titration 3</t>
  </si>
  <si>
    <t>average</t>
  </si>
  <si>
    <t>standard deviation</t>
  </si>
  <si>
    <t>values used in iso-affinity plots (on- and off-rates):</t>
  </si>
  <si>
    <t>values used in KD tables (dissociation constant):</t>
  </si>
  <si>
    <t>*negligible signal at 25 uM</t>
  </si>
  <si>
    <t>*negligible signal for remaining titrations at max concentraiton 25 uM</t>
  </si>
  <si>
    <t>*negligible signal for remaining titration at max concentraiton 25 uM</t>
  </si>
  <si>
    <t>*off-rate was undetectablely low in this run and thus a KD could not be calculated; used average of titrations 1 &amp; 2 for values displayed in Figure 2</t>
  </si>
  <si>
    <t>Bfl-1, titration 3*</t>
  </si>
  <si>
    <t>*negligible signal at 75 uM</t>
  </si>
  <si>
    <t>*negligible signal at 9 uM</t>
  </si>
  <si>
    <t>The following data are represented in Figure 2A-M, and Figure 2-supplement 1H.</t>
  </si>
  <si>
    <t>Three separate experiments were performed per protein-protein interaction.</t>
  </si>
  <si>
    <t>Values represented in KD tables (dissociation constant) are highlighted in yellow:</t>
  </si>
  <si>
    <t>Values represented in iso-affinity plots (on- and off-rates) are highlighted in gray:</t>
  </si>
  <si>
    <t>*kdis Error was below detection limit, &lt;10^-7</t>
  </si>
  <si>
    <t>*Poor signal at 75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</si>
</sst>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11" fontId="0" fillId="0" borderId="0" xfId="0" applyNumberFormat="1"/>
    <xf numFmtId="11" fontId="0" fillId="5" borderId="0" xfId="0" applyNumberFormat="1" applyFill="1"/>
    <xf numFmtId="11" fontId="0" fillId="0" borderId="0" xfId="0" applyNumberFormat="1" applyFill="1"/>
    <xf numFmtId="11" fontId="0" fillId="4" borderId="0" xfId="0" applyNumberFormat="1" applyFill="1"/>
    <xf numFmtId="11" fontId="0" fillId="6" borderId="0" xfId="0" applyNumberFormat="1" applyFill="1"/>
    <xf numFmtId="0" fontId="0" fillId="7" borderId="0" xfId="0" applyFill="1" applyAlignment="1">
      <alignment horizontal="center"/>
    </xf>
    <xf numFmtId="11" fontId="1" fillId="0" borderId="0" xfId="0" applyNumberFormat="1" applyFont="1"/>
    <xf numFmtId="0" fontId="0" fillId="3" borderId="0" xfId="0" applyFill="1"/>
    <xf numFmtId="164" fontId="0" fillId="4" borderId="0" xfId="0" applyNumberFormat="1" applyFill="1"/>
    <xf numFmtId="0" fontId="0" fillId="0" borderId="0" xfId="0" applyFill="1"/>
    <xf numFmtId="11" fontId="0" fillId="8" borderId="0" xfId="0" applyNumberFormat="1" applyFill="1"/>
  </cellXfs>
  <cellStyles count="1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1"/>
  <sheetViews>
    <sheetView tabSelected="1" workbookViewId="0"/>
  </sheetViews>
  <sheetFormatPr baseColWidth="10" defaultRowHeight="15" x14ac:dyDescent="0"/>
  <cols>
    <col min="2" max="2" width="22.33203125" customWidth="1"/>
  </cols>
  <sheetData>
    <row r="2" spans="2:2">
      <c r="B2" t="s">
        <v>36</v>
      </c>
    </row>
    <row r="3" spans="2:2">
      <c r="B3" t="s">
        <v>37</v>
      </c>
    </row>
    <row r="5" spans="2:2">
      <c r="B5" t="s">
        <v>39</v>
      </c>
    </row>
    <row r="6" spans="2:2">
      <c r="B6" s="1" t="s">
        <v>25</v>
      </c>
    </row>
    <row r="7" spans="2:2">
      <c r="B7" s="11" t="s">
        <v>26</v>
      </c>
    </row>
    <row r="9" spans="2:2">
      <c r="B9" t="s">
        <v>38</v>
      </c>
    </row>
    <row r="10" spans="2:2">
      <c r="B10" s="4" t="s">
        <v>25</v>
      </c>
    </row>
    <row r="11" spans="2:2">
      <c r="B11" s="5" t="s">
        <v>26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5.1529999999999996E-6</v>
      </c>
      <c r="C2" s="6">
        <v>1.4350000000000001E-7</v>
      </c>
      <c r="D2" s="6">
        <v>31210</v>
      </c>
      <c r="E2" s="6">
        <v>827.1</v>
      </c>
      <c r="F2" s="8">
        <v>684094.41</v>
      </c>
      <c r="G2" s="6">
        <v>0.1608</v>
      </c>
      <c r="H2" s="6">
        <v>1.3749999999999999E-3</v>
      </c>
      <c r="I2" s="6">
        <v>1.8906249999999998E-6</v>
      </c>
    </row>
    <row r="3" spans="1:9">
      <c r="A3" t="s">
        <v>8</v>
      </c>
      <c r="B3" s="6">
        <v>2.7539999999999998E-6</v>
      </c>
      <c r="C3" s="6">
        <v>9.0419999999999998E-8</v>
      </c>
      <c r="D3" s="6">
        <v>49790</v>
      </c>
      <c r="E3" s="6">
        <v>1557</v>
      </c>
      <c r="F3" s="8">
        <v>2424249</v>
      </c>
      <c r="G3" s="6">
        <v>0.1371</v>
      </c>
      <c r="H3" s="6">
        <v>1.374E-3</v>
      </c>
      <c r="I3" s="8">
        <v>1.8878759999999999E-6</v>
      </c>
    </row>
    <row r="4" spans="1:9">
      <c r="A4" t="s">
        <v>9</v>
      </c>
      <c r="B4" s="6">
        <v>3.1130000000000001E-6</v>
      </c>
      <c r="C4" s="6">
        <v>1.104E-7</v>
      </c>
      <c r="D4" s="6">
        <v>45080</v>
      </c>
      <c r="E4" s="6">
        <v>1522</v>
      </c>
      <c r="F4" s="8">
        <v>2316484</v>
      </c>
      <c r="G4" s="6">
        <v>0.14030000000000001</v>
      </c>
      <c r="H4" s="6">
        <v>1.5219999999999999E-3</v>
      </c>
      <c r="I4" s="8">
        <v>2.3164839999999997E-6</v>
      </c>
    </row>
    <row r="5" spans="1:9">
      <c r="B5" s="9">
        <f>AVERAGE(B2:B4)</f>
        <v>3.673333333333333E-6</v>
      </c>
      <c r="C5" s="3">
        <f>STDEV(B2:B4)</f>
        <v>1.2939398491944409E-6</v>
      </c>
      <c r="D5" s="10">
        <f>AVERAGE(D2:D4)</f>
        <v>42026.666666666664</v>
      </c>
      <c r="E5" s="16">
        <f>STDEV(D2:D4)</f>
        <v>9658.9975325254891</v>
      </c>
      <c r="F5" s="8">
        <f>SQRT(AVERAGE(F2:F4))</f>
        <v>1344.7214593860444</v>
      </c>
      <c r="G5" s="10">
        <f>AVERAGE(G2:G4)</f>
        <v>0.14606666666666668</v>
      </c>
      <c r="H5" s="16">
        <f>STDEV(G2:G4)</f>
        <v>1.2859367532399612E-2</v>
      </c>
      <c r="I5" s="8">
        <f>SQRT(AVERAGE(I2:I4))</f>
        <v>1.4253636962777837E-3</v>
      </c>
    </row>
    <row r="6" spans="1:9">
      <c r="F6" s="15"/>
      <c r="I6" s="15"/>
    </row>
    <row r="7" spans="1:9">
      <c r="A7" t="s">
        <v>10</v>
      </c>
      <c r="B7" s="6">
        <v>5.9900000000000002E-9</v>
      </c>
      <c r="C7" s="6">
        <v>1.9529999999999999E-11</v>
      </c>
      <c r="D7" s="6">
        <v>106900</v>
      </c>
      <c r="E7" s="6">
        <v>315.89999999999998</v>
      </c>
      <c r="F7" s="8">
        <v>99792.809999999983</v>
      </c>
      <c r="G7" s="6">
        <v>6.4019999999999995E-4</v>
      </c>
      <c r="H7" s="6">
        <v>8.7980000000000003E-7</v>
      </c>
      <c r="I7" s="8">
        <v>7.7404804000000002E-13</v>
      </c>
    </row>
    <row r="8" spans="1:9">
      <c r="A8" t="s">
        <v>11</v>
      </c>
      <c r="B8" s="6">
        <v>5.4839999999999997E-9</v>
      </c>
      <c r="C8" s="6">
        <v>2.6499999999999999E-11</v>
      </c>
      <c r="D8" s="6">
        <v>96200</v>
      </c>
      <c r="E8" s="6">
        <v>438.5</v>
      </c>
      <c r="F8" s="8">
        <v>192282.25</v>
      </c>
      <c r="G8" s="6">
        <v>5.2749999999999997E-4</v>
      </c>
      <c r="H8" s="6">
        <v>8.4740000000000003E-7</v>
      </c>
      <c r="I8" s="8">
        <v>7.1808676000000005E-13</v>
      </c>
    </row>
    <row r="9" spans="1:9">
      <c r="A9" t="s">
        <v>12</v>
      </c>
      <c r="B9" s="6">
        <v>5.2899999999999997E-9</v>
      </c>
      <c r="C9" s="6">
        <v>3.0150000000000001E-11</v>
      </c>
      <c r="D9" s="6">
        <v>97730</v>
      </c>
      <c r="E9" s="6">
        <v>530.29999999999995</v>
      </c>
      <c r="F9" s="8">
        <v>281218.08999999997</v>
      </c>
      <c r="G9" s="6">
        <v>5.1699999999999999E-4</v>
      </c>
      <c r="H9" s="6">
        <v>9.0169999999999998E-7</v>
      </c>
      <c r="I9" s="8">
        <v>8.1306288999999994E-13</v>
      </c>
    </row>
    <row r="10" spans="1:9">
      <c r="B10" s="9">
        <f>AVERAGE(B7:B9)</f>
        <v>5.5880000000000001E-9</v>
      </c>
      <c r="C10" s="3">
        <f>STDEV(B7:B9)</f>
        <v>3.6140282234647835E-10</v>
      </c>
      <c r="D10" s="10">
        <f>AVERAGE(D7:D9)</f>
        <v>100276.66666666667</v>
      </c>
      <c r="E10" s="16">
        <f>STDEV(D7:D9)</f>
        <v>5786.7636320600941</v>
      </c>
      <c r="F10" s="8">
        <f>SQRT(AVERAGE(F7:F9))</f>
        <v>437.14724826614963</v>
      </c>
      <c r="G10" s="10">
        <f>AVERAGE(G7:G9)</f>
        <v>5.6156666666666664E-4</v>
      </c>
      <c r="H10" s="16">
        <f>STDEV(G7:G9)</f>
        <v>6.8300536845132713E-5</v>
      </c>
      <c r="I10" s="8">
        <f>SQRT(AVERAGE(I7:I9))</f>
        <v>8.7658384082756171E-7</v>
      </c>
    </row>
    <row r="11" spans="1:9">
      <c r="F11" s="15"/>
      <c r="I11" s="15"/>
    </row>
    <row r="12" spans="1:9">
      <c r="A12" t="s">
        <v>13</v>
      </c>
      <c r="B12" s="6">
        <v>5.4629999999999997E-5</v>
      </c>
      <c r="C12" s="6">
        <v>9.6090000000000007E-6</v>
      </c>
      <c r="D12" s="6">
        <v>6202</v>
      </c>
      <c r="E12" s="6">
        <v>1069</v>
      </c>
      <c r="F12" s="8">
        <v>1142761</v>
      </c>
      <c r="G12" s="6">
        <v>0.33879999999999999</v>
      </c>
      <c r="H12" s="6">
        <v>1.1820000000000001E-2</v>
      </c>
      <c r="I12" s="8">
        <v>1.3971240000000001E-4</v>
      </c>
    </row>
    <row r="13" spans="1:9">
      <c r="A13" t="s">
        <v>14</v>
      </c>
      <c r="B13" s="6">
        <v>3.0049999999999999E-5</v>
      </c>
      <c r="C13" s="6">
        <v>2.621E-6</v>
      </c>
      <c r="D13" s="6">
        <v>9179</v>
      </c>
      <c r="E13" s="6">
        <v>773.4</v>
      </c>
      <c r="F13" s="8">
        <v>598147.55999999994</v>
      </c>
      <c r="G13" s="6">
        <v>0.27589999999999998</v>
      </c>
      <c r="H13" s="6">
        <v>6.2179999999999996E-3</v>
      </c>
      <c r="I13" s="8">
        <v>3.8663523999999992E-5</v>
      </c>
    </row>
    <row r="14" spans="1:9">
      <c r="A14" t="s">
        <v>15</v>
      </c>
      <c r="B14" s="6">
        <v>3.5880000000000002E-5</v>
      </c>
      <c r="C14" s="6">
        <v>2.1730000000000002E-6</v>
      </c>
      <c r="D14" s="6">
        <v>8159</v>
      </c>
      <c r="E14" s="6">
        <v>478.9</v>
      </c>
      <c r="F14" s="8">
        <v>229345.21</v>
      </c>
      <c r="G14" s="6">
        <v>0.2928</v>
      </c>
      <c r="H14" s="6">
        <v>4.3620000000000004E-3</v>
      </c>
      <c r="I14" s="8">
        <v>1.9027044000000003E-5</v>
      </c>
    </row>
    <row r="15" spans="1:9">
      <c r="B15" s="9">
        <f>AVERAGE(B12:B14)</f>
        <v>4.0186666666666666E-5</v>
      </c>
      <c r="C15" s="3">
        <f>STDEV(B12:B14)</f>
        <v>1.2843466562160439E-5</v>
      </c>
      <c r="D15" s="10">
        <f>AVERAGE(D12:D14)</f>
        <v>7846.666666666667</v>
      </c>
      <c r="E15" s="16">
        <f>STDEV(D12:D14)</f>
        <v>1512.8768401073924</v>
      </c>
      <c r="F15" s="8">
        <f>SQRT(AVERAGE(F12:F14))</f>
        <v>810.40191057688571</v>
      </c>
      <c r="G15" s="10">
        <f>AVERAGE(G12:G14)</f>
        <v>0.30249999999999999</v>
      </c>
      <c r="H15" s="16">
        <f>STDEV(G12:G14)</f>
        <v>3.255257286298581E-2</v>
      </c>
      <c r="I15" s="8">
        <f>SQRT(AVERAGE(I12:I14))</f>
        <v>8.1117808977642716E-3</v>
      </c>
    </row>
    <row r="16" spans="1:9">
      <c r="F16" s="15"/>
      <c r="I16" s="15"/>
    </row>
    <row r="17" spans="1:10">
      <c r="A17" t="s">
        <v>16</v>
      </c>
      <c r="B17" s="6">
        <v>7.3029999999999997E-5</v>
      </c>
      <c r="C17" s="6">
        <v>1.8199999999999999E-5</v>
      </c>
      <c r="D17" s="6">
        <v>9142</v>
      </c>
      <c r="E17" s="6">
        <v>2245</v>
      </c>
      <c r="F17" s="8">
        <v>5040025</v>
      </c>
      <c r="G17" s="6">
        <v>0.66759999999999997</v>
      </c>
      <c r="H17" s="6">
        <v>2.8410000000000001E-2</v>
      </c>
      <c r="I17" s="8">
        <v>8.0712810000000009E-4</v>
      </c>
      <c r="J17" t="s">
        <v>41</v>
      </c>
    </row>
    <row r="18" spans="1:10">
      <c r="A18" t="s">
        <v>17</v>
      </c>
      <c r="B18" s="6">
        <v>1.4549999999999999E-3</v>
      </c>
      <c r="C18" s="6">
        <v>1.017E-2</v>
      </c>
      <c r="D18" s="6">
        <v>389</v>
      </c>
      <c r="E18" s="6">
        <v>2719</v>
      </c>
      <c r="F18" s="8">
        <v>7392961</v>
      </c>
      <c r="G18" s="6">
        <v>0.56589999999999996</v>
      </c>
      <c r="H18" s="6">
        <v>4.7759999999999997E-2</v>
      </c>
      <c r="I18" s="8">
        <v>2.2810175999999995E-3</v>
      </c>
    </row>
    <row r="19" spans="1:10">
      <c r="A19" t="s">
        <v>18</v>
      </c>
      <c r="B19" s="6">
        <v>1.691E-3</v>
      </c>
      <c r="C19" s="6">
        <v>1.444E-2</v>
      </c>
      <c r="D19" s="6">
        <v>355.5</v>
      </c>
      <c r="E19" s="6">
        <v>3035</v>
      </c>
      <c r="F19" s="8">
        <v>9211225</v>
      </c>
      <c r="G19" s="6">
        <v>0.60099999999999998</v>
      </c>
      <c r="H19" s="6">
        <v>5.4379999999999998E-2</v>
      </c>
      <c r="I19" s="8">
        <v>2.9571843999999996E-3</v>
      </c>
    </row>
    <row r="20" spans="1:10">
      <c r="B20" s="9">
        <f>AVERAGE(B17:B19)</f>
        <v>1.0730099999999999E-3</v>
      </c>
      <c r="C20" s="3">
        <f>STDEV(B17:B19)</f>
        <v>8.7401029759379839E-4</v>
      </c>
      <c r="D20" s="10">
        <f>AVERAGE(D17:D19)</f>
        <v>3295.5</v>
      </c>
      <c r="E20" s="16">
        <f>STDEV(D17:D19)</f>
        <v>5063.2452290996134</v>
      </c>
      <c r="F20" s="8">
        <f>SQRT(AVERAGE(F17:F19))</f>
        <v>2686.0262470795033</v>
      </c>
      <c r="G20" s="10">
        <f>AVERAGE(G17:G19)</f>
        <v>0.61149999999999993</v>
      </c>
      <c r="H20" s="16">
        <f>STDEV(G17:G19)</f>
        <v>5.1656654943966325E-2</v>
      </c>
      <c r="I20" s="8">
        <f>SQRT(AVERAGE(I17:I19))</f>
        <v>4.48899769807619E-2</v>
      </c>
    </row>
    <row r="21" spans="1:10">
      <c r="F21" s="15"/>
      <c r="I21" s="15"/>
    </row>
    <row r="22" spans="1:10">
      <c r="A22" t="s">
        <v>19</v>
      </c>
      <c r="B22" s="12">
        <v>2.19E-5</v>
      </c>
      <c r="C22" s="12">
        <v>1.6399999999999999E-5</v>
      </c>
      <c r="D22" s="12">
        <v>6780</v>
      </c>
      <c r="E22" s="12">
        <v>4820</v>
      </c>
      <c r="F22" s="8">
        <v>23232400</v>
      </c>
      <c r="G22" s="12">
        <v>0.14899999999999999</v>
      </c>
      <c r="H22" s="12">
        <v>3.5299999999999998E-2</v>
      </c>
      <c r="I22" s="8">
        <v>1.2460899999999998E-3</v>
      </c>
      <c r="J22" t="s">
        <v>41</v>
      </c>
    </row>
    <row r="23" spans="1:10">
      <c r="A23" t="s">
        <v>20</v>
      </c>
      <c r="B23" s="6">
        <v>2.9060000000000002E-4</v>
      </c>
      <c r="C23" s="6">
        <v>4.5639999999999998E-4</v>
      </c>
      <c r="D23" s="6">
        <v>1064</v>
      </c>
      <c r="E23" s="6">
        <v>1666</v>
      </c>
      <c r="F23" s="8">
        <v>2775556</v>
      </c>
      <c r="G23" s="6">
        <v>0.30919999999999997</v>
      </c>
      <c r="H23" s="6">
        <v>3.6589999999999998E-2</v>
      </c>
      <c r="I23" s="8">
        <v>1.3388280999999998E-3</v>
      </c>
    </row>
    <row r="24" spans="1:10">
      <c r="A24" t="s">
        <v>21</v>
      </c>
      <c r="B24" s="6">
        <v>1.8000000000000001E-4</v>
      </c>
      <c r="C24" s="6">
        <v>2.141E-4</v>
      </c>
      <c r="D24" s="6">
        <v>4606</v>
      </c>
      <c r="E24" s="6">
        <v>5460</v>
      </c>
      <c r="F24" s="8">
        <v>29811600</v>
      </c>
      <c r="G24" s="6">
        <v>0.82879999999999998</v>
      </c>
      <c r="H24" s="6">
        <v>8.5769999999999999E-2</v>
      </c>
      <c r="I24" s="8">
        <v>7.3564928999999999E-3</v>
      </c>
    </row>
    <row r="25" spans="1:10">
      <c r="B25" s="9">
        <f>AVERAGE(B22:B24)</f>
        <v>1.6416666666666665E-4</v>
      </c>
      <c r="C25" s="3">
        <f>STDEV(B22:B24)</f>
        <v>1.3504792976322641E-4</v>
      </c>
      <c r="D25" s="10">
        <f>AVERAGE(D22:D24)</f>
        <v>4150</v>
      </c>
      <c r="E25" s="16">
        <f>STDEV(D22:D24)</f>
        <v>2885.1544152783226</v>
      </c>
      <c r="F25" s="8">
        <f>SQRT(AVERAGE(F22:F24))</f>
        <v>4313.527404186354</v>
      </c>
      <c r="G25" s="10">
        <f>AVERAGE(G22:G24)</f>
        <v>0.42899999999999999</v>
      </c>
      <c r="H25" s="16">
        <f>STDEV(G22:G24)</f>
        <v>0.35538154144524736</v>
      </c>
      <c r="I25" s="8">
        <f>SQRT(AVERAGE(I22:I24))</f>
        <v>5.7565646584283814E-2</v>
      </c>
    </row>
    <row r="26" spans="1:10">
      <c r="F26" s="15"/>
      <c r="I26" s="15"/>
    </row>
    <row r="27" spans="1:10">
      <c r="A27" t="s">
        <v>22</v>
      </c>
      <c r="B27" s="6">
        <v>3.435E-4</v>
      </c>
      <c r="C27" s="6">
        <v>4.1229999999999999E-4</v>
      </c>
      <c r="D27" s="6">
        <v>2348</v>
      </c>
      <c r="E27" s="6">
        <v>2815</v>
      </c>
      <c r="F27" s="8">
        <v>7924225</v>
      </c>
      <c r="G27" s="6">
        <v>0.80640000000000001</v>
      </c>
      <c r="H27" s="6">
        <v>4.6249999999999999E-2</v>
      </c>
      <c r="I27" s="8">
        <v>2.1390624999999999E-3</v>
      </c>
      <c r="J27" t="s">
        <v>41</v>
      </c>
    </row>
    <row r="28" spans="1:10">
      <c r="A28" t="s">
        <v>23</v>
      </c>
      <c r="B28" s="6">
        <v>8.2169999999999997E-4</v>
      </c>
      <c r="C28" s="6">
        <v>1.575E-3</v>
      </c>
      <c r="D28" s="6">
        <v>847.5</v>
      </c>
      <c r="E28" s="6">
        <v>1624</v>
      </c>
      <c r="F28" s="8">
        <v>2637376</v>
      </c>
      <c r="G28" s="6">
        <v>0.69640000000000002</v>
      </c>
      <c r="H28" s="6">
        <v>2.64E-2</v>
      </c>
      <c r="I28" s="8">
        <v>6.9695999999999994E-4</v>
      </c>
    </row>
    <row r="29" spans="1:10">
      <c r="A29" t="s">
        <v>24</v>
      </c>
      <c r="B29" s="6">
        <v>8.9570000000000003E-4</v>
      </c>
      <c r="C29" s="6">
        <v>1.9289999999999999E-3</v>
      </c>
      <c r="D29" s="6">
        <v>757.6</v>
      </c>
      <c r="E29" s="6">
        <v>1631</v>
      </c>
      <c r="F29" s="8">
        <v>2660161</v>
      </c>
      <c r="G29" s="6">
        <v>0.67859999999999998</v>
      </c>
      <c r="H29" s="6">
        <v>2.7300000000000001E-2</v>
      </c>
      <c r="I29" s="8">
        <v>7.4529000000000012E-4</v>
      </c>
    </row>
    <row r="30" spans="1:10">
      <c r="B30" s="9">
        <f>AVERAGE(B27:B29)</f>
        <v>6.8696666666666665E-4</v>
      </c>
      <c r="C30" s="3">
        <f>STDEV(B27:B29)</f>
        <v>2.9974324568425782E-4</v>
      </c>
      <c r="D30" s="10">
        <f>AVERAGE(D27:D29)</f>
        <v>1317.7</v>
      </c>
      <c r="E30" s="16">
        <f>STDEV(D27:D29)</f>
        <v>893.39748712429218</v>
      </c>
      <c r="F30" s="8">
        <f>SQRT(AVERAGE(F27:F29))</f>
        <v>2099.3460886666589</v>
      </c>
      <c r="G30" s="10">
        <f>AVERAGE(G27:G29)</f>
        <v>0.7271333333333333</v>
      </c>
      <c r="H30" s="16">
        <f>STDEV(G27:G29)</f>
        <v>6.922148028851545E-2</v>
      </c>
      <c r="I30" s="8">
        <f>SQRT(AVERAGE(I27:I29))</f>
        <v>3.455098889081662E-2</v>
      </c>
    </row>
    <row r="31" spans="1:10">
      <c r="A31" t="s">
        <v>27</v>
      </c>
      <c r="F31" s="15"/>
      <c r="I31" s="15"/>
    </row>
    <row r="32" spans="1:10">
      <c r="A32" s="1" t="s">
        <v>25</v>
      </c>
      <c r="I32" s="15"/>
    </row>
    <row r="33" spans="1:9">
      <c r="A33" s="2" t="s">
        <v>26</v>
      </c>
      <c r="I33" s="15"/>
    </row>
    <row r="35" spans="1:9">
      <c r="A35" t="s">
        <v>28</v>
      </c>
    </row>
    <row r="36" spans="1:9">
      <c r="A36" s="4" t="s">
        <v>25</v>
      </c>
    </row>
    <row r="37" spans="1:9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4.8189999999999999E-6</v>
      </c>
      <c r="C2" s="6">
        <v>4.0709999999999999E-7</v>
      </c>
      <c r="D2" s="6">
        <v>47120</v>
      </c>
      <c r="E2" s="6">
        <v>3843</v>
      </c>
      <c r="F2" s="6">
        <v>14768649</v>
      </c>
      <c r="G2" s="6">
        <v>0.2271</v>
      </c>
      <c r="H2" s="6">
        <v>4.9950000000000003E-3</v>
      </c>
      <c r="I2" s="6">
        <v>2.4950025000000002E-5</v>
      </c>
    </row>
    <row r="3" spans="1:9">
      <c r="A3" t="s">
        <v>8</v>
      </c>
      <c r="B3" s="6">
        <v>5.434E-6</v>
      </c>
      <c r="C3" s="6">
        <v>1.0249999999999999E-6</v>
      </c>
      <c r="D3" s="6">
        <v>48120</v>
      </c>
      <c r="E3" s="6">
        <v>8805</v>
      </c>
      <c r="F3" s="6">
        <v>77528025</v>
      </c>
      <c r="G3" s="6">
        <v>0.26140000000000002</v>
      </c>
      <c r="H3" s="6">
        <v>1.2019999999999999E-2</v>
      </c>
      <c r="I3" s="6">
        <v>1.444804E-4</v>
      </c>
    </row>
    <row r="4" spans="1:9">
      <c r="A4" t="s">
        <v>9</v>
      </c>
      <c r="B4" s="6">
        <v>6.8950000000000001E-6</v>
      </c>
      <c r="C4" s="6">
        <v>1.08E-6</v>
      </c>
      <c r="D4" s="6">
        <v>39880</v>
      </c>
      <c r="E4" s="6">
        <v>6098</v>
      </c>
      <c r="F4" s="6">
        <v>37185604</v>
      </c>
      <c r="G4" s="6">
        <v>0.27500000000000002</v>
      </c>
      <c r="H4" s="6">
        <v>9.4450000000000003E-3</v>
      </c>
      <c r="I4" s="8">
        <v>8.9208024999999999E-5</v>
      </c>
    </row>
    <row r="5" spans="1:9">
      <c r="B5" s="9">
        <f>AVERAGE(B2:B4)</f>
        <v>5.716E-6</v>
      </c>
      <c r="C5" s="3">
        <f>STDEV(B2:B4)</f>
        <v>1.0663428154210072E-6</v>
      </c>
      <c r="D5" s="10">
        <f>AVERAGE(D2:D4)</f>
        <v>45040</v>
      </c>
      <c r="E5" s="16">
        <f>STDEV(D2:D4)</f>
        <v>4496.5764754977763</v>
      </c>
      <c r="F5" s="8">
        <f>SQRT(AVERAGE(F2:F4))</f>
        <v>6569.6848732137323</v>
      </c>
      <c r="G5" s="10">
        <f>AVERAGE(G2:G4)</f>
        <v>0.2545</v>
      </c>
      <c r="H5" s="16">
        <f>STDEV(G2:G4)</f>
        <v>2.4684205476377008E-2</v>
      </c>
      <c r="I5" s="8">
        <f>SQRT(AVERAGE(I2:I4))</f>
        <v>9.2850857113258058E-3</v>
      </c>
    </row>
    <row r="6" spans="1:9">
      <c r="F6" s="15"/>
      <c r="I6" s="15"/>
    </row>
    <row r="7" spans="1:9">
      <c r="A7" t="s">
        <v>10</v>
      </c>
      <c r="B7" s="6">
        <v>1.5230000000000001E-6</v>
      </c>
      <c r="C7" s="6">
        <v>6.7399999999999995E-8</v>
      </c>
      <c r="D7" s="6">
        <v>117800</v>
      </c>
      <c r="E7" s="6">
        <v>4930</v>
      </c>
      <c r="F7" s="8">
        <v>24304900</v>
      </c>
      <c r="G7" s="6">
        <v>0.1794</v>
      </c>
      <c r="H7" s="6">
        <v>2.5869999999999999E-3</v>
      </c>
      <c r="I7" s="8">
        <v>6.6925689999999994E-6</v>
      </c>
    </row>
    <row r="8" spans="1:9">
      <c r="A8" t="s">
        <v>11</v>
      </c>
      <c r="B8" s="6">
        <v>1.5659999999999999E-6</v>
      </c>
      <c r="C8" s="6">
        <v>5.037E-8</v>
      </c>
      <c r="D8" s="6">
        <v>123400</v>
      </c>
      <c r="E8" s="6">
        <v>3757</v>
      </c>
      <c r="F8" s="8">
        <v>14115049</v>
      </c>
      <c r="G8" s="6">
        <v>0.1933</v>
      </c>
      <c r="H8" s="6">
        <v>2.0140000000000002E-3</v>
      </c>
      <c r="I8" s="8">
        <v>4.056196000000001E-6</v>
      </c>
    </row>
    <row r="9" spans="1:9">
      <c r="A9" t="s">
        <v>12</v>
      </c>
      <c r="B9" s="6">
        <v>1.742E-6</v>
      </c>
      <c r="C9" s="6">
        <v>6.521E-8</v>
      </c>
      <c r="D9" s="6">
        <v>108700</v>
      </c>
      <c r="E9" s="6">
        <v>3852</v>
      </c>
      <c r="F9" s="8">
        <v>14837904</v>
      </c>
      <c r="G9" s="6">
        <v>0.1893</v>
      </c>
      <c r="H9" s="6">
        <v>2.284E-3</v>
      </c>
      <c r="I9" s="8">
        <v>5.216656E-6</v>
      </c>
    </row>
    <row r="10" spans="1:9">
      <c r="B10" s="9">
        <f>AVERAGE(B7:B9)</f>
        <v>1.6103333333333333E-6</v>
      </c>
      <c r="C10" s="3">
        <f>STDEV(B7:B9)</f>
        <v>1.1603591398068674E-7</v>
      </c>
      <c r="D10" s="10">
        <f>AVERAGE(D7:D9)</f>
        <v>116633.33333333333</v>
      </c>
      <c r="E10" s="16">
        <f>STDEV(D7:D9)</f>
        <v>7419.1194446061672</v>
      </c>
      <c r="F10" s="8">
        <f>SQRT(AVERAGE(F7:F9))</f>
        <v>4213.385535014173</v>
      </c>
      <c r="G10" s="10">
        <f>AVERAGE(G7:G9)</f>
        <v>0.18733333333333335</v>
      </c>
      <c r="H10" s="16">
        <f>STDEV(G7:G9)</f>
        <v>7.1556504479560268E-3</v>
      </c>
      <c r="I10" s="8">
        <f>SQRT(AVERAGE(I7:I9))</f>
        <v>2.3069042026057345E-3</v>
      </c>
    </row>
    <row r="11" spans="1:9">
      <c r="F11" s="15"/>
      <c r="I11" s="15"/>
    </row>
    <row r="12" spans="1:9">
      <c r="A12" t="s">
        <v>13</v>
      </c>
      <c r="B12" s="6">
        <v>1.3089999999999999E-9</v>
      </c>
      <c r="C12" s="6">
        <v>6.2329999999999998E-12</v>
      </c>
      <c r="D12" s="6">
        <v>54580</v>
      </c>
      <c r="E12" s="6">
        <v>90.4</v>
      </c>
      <c r="F12" s="8">
        <v>8172.1600000000008</v>
      </c>
      <c r="G12" s="6">
        <v>7.1420000000000004E-5</v>
      </c>
      <c r="H12" s="6">
        <v>3.1899999999999998E-7</v>
      </c>
      <c r="I12" s="8">
        <v>1.0176099999999998E-13</v>
      </c>
    </row>
    <row r="13" spans="1:9">
      <c r="A13" t="s">
        <v>14</v>
      </c>
      <c r="B13" s="6">
        <v>8.5239999999999997E-10</v>
      </c>
      <c r="C13" s="6">
        <v>2.7950000000000001E-12</v>
      </c>
      <c r="D13" s="6">
        <v>57770</v>
      </c>
      <c r="E13" s="6">
        <v>79.23</v>
      </c>
      <c r="F13" s="8">
        <v>6277.3929000000007</v>
      </c>
      <c r="G13" s="6">
        <v>4.9240000000000003E-5</v>
      </c>
      <c r="H13" s="6">
        <v>1.4670000000000001E-7</v>
      </c>
      <c r="I13" s="8">
        <v>2.1520890000000003E-14</v>
      </c>
    </row>
    <row r="14" spans="1:9">
      <c r="A14" t="s">
        <v>15</v>
      </c>
      <c r="B14" s="6">
        <v>9.1600000000000004E-10</v>
      </c>
      <c r="C14" s="6">
        <v>3.8949999999999999E-12</v>
      </c>
      <c r="D14" s="6">
        <v>69860</v>
      </c>
      <c r="E14" s="6">
        <v>154.69999999999999</v>
      </c>
      <c r="F14" s="8">
        <v>23932.089999999997</v>
      </c>
      <c r="G14" s="6">
        <v>6.3990000000000002E-5</v>
      </c>
      <c r="H14" s="6">
        <v>2.3230000000000001E-7</v>
      </c>
      <c r="I14" s="8">
        <v>5.3963290000000005E-14</v>
      </c>
    </row>
    <row r="15" spans="1:9">
      <c r="B15" s="14">
        <f>AVERAGE(B12:B14)</f>
        <v>1.0258000000000001E-9</v>
      </c>
      <c r="C15" s="3">
        <f>STDEV(B12:B14)</f>
        <v>2.4731138267374588E-10</v>
      </c>
      <c r="D15" s="10">
        <f>AVERAGE(D12:D14)</f>
        <v>60736.666666666664</v>
      </c>
      <c r="E15" s="16">
        <f>STDEV(D12:D14)</f>
        <v>8060.4238929061921</v>
      </c>
      <c r="F15" s="8">
        <f>SQRT(AVERAGE(F12:F14))</f>
        <v>113.11003919487725</v>
      </c>
      <c r="G15" s="10">
        <f>AVERAGE(G12:G14)</f>
        <v>6.1550000000000005E-5</v>
      </c>
      <c r="H15" s="16">
        <f>STDEV(G12:G14)</f>
        <v>1.1289521690488043E-5</v>
      </c>
      <c r="I15" s="8">
        <f>SQRT(AVERAGE(I12:I14))</f>
        <v>2.430673294926051E-7</v>
      </c>
    </row>
    <row r="16" spans="1:9">
      <c r="F16" s="15"/>
      <c r="I16" s="15"/>
    </row>
    <row r="17" spans="1:6">
      <c r="A17" t="s">
        <v>16</v>
      </c>
      <c r="B17" s="6" t="s">
        <v>35</v>
      </c>
      <c r="F17" s="15"/>
    </row>
    <row r="18" spans="1:6">
      <c r="A18" t="s">
        <v>17</v>
      </c>
      <c r="F18" s="15"/>
    </row>
    <row r="19" spans="1:6">
      <c r="A19" t="s">
        <v>18</v>
      </c>
    </row>
    <row r="22" spans="1:6">
      <c r="A22" t="s">
        <v>19</v>
      </c>
      <c r="B22" s="6" t="s">
        <v>35</v>
      </c>
    </row>
    <row r="23" spans="1:6">
      <c r="A23" t="s">
        <v>20</v>
      </c>
    </row>
    <row r="24" spans="1:6">
      <c r="A24" t="s">
        <v>21</v>
      </c>
    </row>
    <row r="27" spans="1:6">
      <c r="A27" t="s">
        <v>22</v>
      </c>
      <c r="B27" s="6" t="s">
        <v>35</v>
      </c>
    </row>
    <row r="28" spans="1:6">
      <c r="A28" t="s">
        <v>23</v>
      </c>
    </row>
    <row r="29" spans="1:6">
      <c r="A29" t="s">
        <v>24</v>
      </c>
    </row>
    <row r="31" spans="1:6">
      <c r="A31" t="s">
        <v>27</v>
      </c>
    </row>
    <row r="32" spans="1:6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baseColWidth="10" defaultRowHeight="15" x14ac:dyDescent="0"/>
  <cols>
    <col min="1" max="1" width="16.33203125" bestFit="1" customWidth="1"/>
    <col min="9" max="9" width="11.1640625" bestFit="1" customWidth="1"/>
  </cols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</row>
    <row r="2" spans="1:7">
      <c r="A2" t="s">
        <v>7</v>
      </c>
      <c r="B2" s="6">
        <v>1.3360000000000001E-5</v>
      </c>
      <c r="C2" s="6">
        <v>8.7919999999999998E-7</v>
      </c>
      <c r="D2" s="6">
        <v>8651</v>
      </c>
      <c r="E2" s="6">
        <v>539.1</v>
      </c>
      <c r="F2" s="6">
        <v>0.11559999999999999</v>
      </c>
      <c r="G2" s="6">
        <v>2.4399999999999999E-3</v>
      </c>
    </row>
    <row r="3" spans="1:7">
      <c r="A3" t="s">
        <v>8</v>
      </c>
      <c r="B3" s="6">
        <v>1.5469999999999999E-5</v>
      </c>
      <c r="C3" s="6">
        <v>1.0499999999999999E-6</v>
      </c>
      <c r="D3" s="6">
        <v>9041</v>
      </c>
      <c r="E3" s="6">
        <v>587</v>
      </c>
      <c r="F3" s="6">
        <v>0.13980000000000001</v>
      </c>
      <c r="G3" s="6">
        <v>2.7590000000000002E-3</v>
      </c>
    </row>
    <row r="4" spans="1:7">
      <c r="A4" t="s">
        <v>9</v>
      </c>
      <c r="B4" s="6">
        <v>1.8029999999999998E-5</v>
      </c>
      <c r="C4" s="6">
        <v>1.35E-6</v>
      </c>
      <c r="D4" s="6">
        <v>9063</v>
      </c>
      <c r="E4" s="6">
        <v>652</v>
      </c>
      <c r="F4" s="6">
        <v>0.16339999999999999</v>
      </c>
      <c r="G4" s="6">
        <v>3.3860000000000001E-3</v>
      </c>
    </row>
    <row r="5" spans="1:7">
      <c r="B5" s="9">
        <f>AVERAGE(B2:B4)</f>
        <v>1.562E-5</v>
      </c>
      <c r="C5" s="3">
        <f>STDEV(B2:B4)</f>
        <v>2.3386106986841557E-6</v>
      </c>
      <c r="D5" s="10">
        <f>AVERAGE(D2:D4)</f>
        <v>8918.3333333333339</v>
      </c>
      <c r="E5" s="13">
        <f>STDEV(D2:D4)</f>
        <v>231.77863001867391</v>
      </c>
      <c r="F5" s="10">
        <f>AVERAGE(F2:F4)</f>
        <v>0.1396</v>
      </c>
      <c r="G5" s="13">
        <f>STDEV(F2:F4)</f>
        <v>2.3900627606822319E-2</v>
      </c>
    </row>
    <row r="6" spans="1:7">
      <c r="C6" s="6"/>
      <c r="E6" s="6"/>
      <c r="G6" s="6"/>
    </row>
    <row r="7" spans="1:7">
      <c r="A7" t="s">
        <v>10</v>
      </c>
      <c r="B7" s="6">
        <v>3.546E-4</v>
      </c>
      <c r="C7" s="6">
        <v>2.0579999999999999E-3</v>
      </c>
      <c r="D7" s="6">
        <v>2150</v>
      </c>
      <c r="E7" s="6">
        <v>12470</v>
      </c>
      <c r="F7" s="6">
        <v>0.76219999999999999</v>
      </c>
      <c r="G7" s="6">
        <v>0.15939999999999999</v>
      </c>
    </row>
    <row r="8" spans="1:7">
      <c r="A8" t="s">
        <v>11</v>
      </c>
      <c r="B8" s="6">
        <v>3.325E-4</v>
      </c>
      <c r="C8" s="6">
        <v>4.217E-4</v>
      </c>
      <c r="D8" s="6">
        <v>2299</v>
      </c>
      <c r="E8" s="6">
        <v>2913</v>
      </c>
      <c r="F8" s="6">
        <v>0.76429999999999998</v>
      </c>
      <c r="G8" s="6">
        <v>3.9609999999999999E-2</v>
      </c>
    </row>
    <row r="9" spans="1:7">
      <c r="A9" t="s">
        <v>12</v>
      </c>
      <c r="B9" s="6">
        <v>3.3990000000000002E-4</v>
      </c>
      <c r="C9" s="6">
        <v>6.9939999999999998E-4</v>
      </c>
      <c r="D9" s="6">
        <v>1747</v>
      </c>
      <c r="E9" s="6">
        <v>3591</v>
      </c>
      <c r="F9" s="6">
        <v>0.59379999999999999</v>
      </c>
      <c r="G9" s="6">
        <v>4.718E-2</v>
      </c>
    </row>
    <row r="10" spans="1:7">
      <c r="B10" s="9">
        <f>AVERAGE(B7:B9)</f>
        <v>3.4233333333333332E-4</v>
      </c>
      <c r="C10" s="3">
        <f>STDEV(B7:B9)</f>
        <v>1.1249148115894519E-5</v>
      </c>
      <c r="D10" s="10">
        <f>AVERAGE(D7:D9)</f>
        <v>2065.3333333333335</v>
      </c>
      <c r="E10" s="13">
        <f>STDEV(D7:D9)</f>
        <v>285.57369159874133</v>
      </c>
      <c r="F10" s="10">
        <f>AVERAGE(F7:F9)</f>
        <v>0.70676666666666665</v>
      </c>
      <c r="G10" s="13">
        <f>STDEV(F7:F9)</f>
        <v>9.7837637611163819E-2</v>
      </c>
    </row>
    <row r="12" spans="1:7">
      <c r="A12" t="s">
        <v>13</v>
      </c>
      <c r="B12" s="6">
        <v>3.0349999999999999E-5</v>
      </c>
      <c r="C12" s="6">
        <v>9.2089999999999994E-6</v>
      </c>
      <c r="D12" s="6">
        <v>8302</v>
      </c>
      <c r="E12" s="6">
        <v>2471</v>
      </c>
      <c r="F12" s="6">
        <v>0.252</v>
      </c>
      <c r="G12" s="6">
        <v>1.489E-2</v>
      </c>
    </row>
    <row r="13" spans="1:7">
      <c r="A13" t="s">
        <v>14</v>
      </c>
      <c r="B13" s="6">
        <v>2.2130000000000001E-4</v>
      </c>
      <c r="C13" s="6">
        <v>1.0089999999999999E-3</v>
      </c>
      <c r="D13" s="6">
        <v>2708</v>
      </c>
      <c r="E13" s="6">
        <v>12330</v>
      </c>
      <c r="F13" s="6">
        <v>0.59930000000000005</v>
      </c>
      <c r="G13" s="6">
        <v>0.1232</v>
      </c>
    </row>
    <row r="14" spans="1:7">
      <c r="A14" t="s">
        <v>15</v>
      </c>
      <c r="B14" s="6">
        <v>4.2309999999999998E-4</v>
      </c>
      <c r="C14" s="6">
        <v>1.552E-3</v>
      </c>
      <c r="D14" s="6">
        <v>1287</v>
      </c>
      <c r="E14" s="6">
        <v>4717</v>
      </c>
      <c r="F14" s="6">
        <v>0.5444</v>
      </c>
      <c r="G14" s="6">
        <v>5.7689999999999998E-2</v>
      </c>
    </row>
    <row r="15" spans="1:7">
      <c r="B15" s="9">
        <f>AVERAGE(B12:B14)</f>
        <v>2.2491666666666667E-4</v>
      </c>
      <c r="C15" s="3">
        <f>STDEV(B12:B14)</f>
        <v>1.9639997666327083E-4</v>
      </c>
      <c r="D15" s="10">
        <f>AVERAGE(D12:D14)</f>
        <v>4099</v>
      </c>
      <c r="E15" s="13">
        <f>STDEV(D12:D14)</f>
        <v>3708.6004098581448</v>
      </c>
      <c r="F15" s="10">
        <f>AVERAGE(F12:F14)</f>
        <v>0.46523333333333339</v>
      </c>
      <c r="G15" s="13">
        <f>STDEV(F12:F14)</f>
        <v>0.18669451875546125</v>
      </c>
    </row>
    <row r="17" spans="1:8">
      <c r="A17" t="s">
        <v>16</v>
      </c>
      <c r="B17" s="6">
        <v>2.0860000000000001E-10</v>
      </c>
      <c r="C17" s="6">
        <v>9.9999999999999998E-13</v>
      </c>
      <c r="D17" s="6">
        <v>235300</v>
      </c>
      <c r="E17" s="6">
        <v>609.79999999999995</v>
      </c>
      <c r="F17" s="6">
        <v>4.9079999999999998E-5</v>
      </c>
      <c r="G17" s="6">
        <v>1.0879999999999999E-7</v>
      </c>
      <c r="H17" t="s">
        <v>40</v>
      </c>
    </row>
    <row r="18" spans="1:8">
      <c r="A18" t="s">
        <v>17</v>
      </c>
      <c r="B18" s="6">
        <v>1.313E-10</v>
      </c>
      <c r="C18" s="6">
        <v>9.9999999999999998E-13</v>
      </c>
      <c r="D18" s="6">
        <v>264000</v>
      </c>
      <c r="E18" s="6">
        <v>563.1</v>
      </c>
      <c r="F18" s="6">
        <v>3.4669999999999998E-5</v>
      </c>
      <c r="G18" s="6">
        <v>9.9999999999999995E-8</v>
      </c>
      <c r="H18" t="s">
        <v>40</v>
      </c>
    </row>
    <row r="19" spans="1:8">
      <c r="A19" t="s">
        <v>18</v>
      </c>
      <c r="B19" s="6">
        <v>9.3990000000000003E-11</v>
      </c>
      <c r="C19" s="6">
        <v>9.9999999999999998E-13</v>
      </c>
      <c r="D19" s="6">
        <v>281400</v>
      </c>
      <c r="E19" s="6">
        <v>622.4</v>
      </c>
      <c r="F19" s="6">
        <v>2.6449999999999999E-5</v>
      </c>
      <c r="G19" s="6">
        <v>9.9999999999999995E-8</v>
      </c>
      <c r="H19" t="s">
        <v>40</v>
      </c>
    </row>
    <row r="20" spans="1:8">
      <c r="B20" s="9">
        <f>AVERAGE(B17:B19)</f>
        <v>1.4463000000000002E-10</v>
      </c>
      <c r="C20" s="3">
        <f>STDEV(B17:B19)</f>
        <v>5.8456220370461859E-11</v>
      </c>
      <c r="D20" s="10">
        <f>AVERAGE(D17:D19)</f>
        <v>260233.33333333334</v>
      </c>
      <c r="E20" s="13">
        <f>STDEV(D17:D19)</f>
        <v>23279.676400958269</v>
      </c>
      <c r="F20" s="10">
        <f>AVERAGE(F17:F19)</f>
        <v>3.6733333333333329E-5</v>
      </c>
      <c r="G20" s="13">
        <f>STDEV(F17:F19)</f>
        <v>1.1455227336606345E-5</v>
      </c>
    </row>
    <row r="22" spans="1:8">
      <c r="A22" t="s">
        <v>19</v>
      </c>
      <c r="B22" s="6">
        <v>2.3430000000000001E-5</v>
      </c>
      <c r="C22" s="6">
        <v>2.5950000000000001E-6</v>
      </c>
      <c r="D22" s="6">
        <v>9502</v>
      </c>
      <c r="E22" s="6">
        <v>1007</v>
      </c>
      <c r="F22" s="6">
        <v>0.22259999999999999</v>
      </c>
      <c r="G22" s="6">
        <v>7.2059999999999997E-3</v>
      </c>
    </row>
    <row r="23" spans="1:8">
      <c r="A23" t="s">
        <v>20</v>
      </c>
      <c r="B23" s="6">
        <v>7.2030000000000003E-6</v>
      </c>
      <c r="C23" s="6">
        <v>8.597E-7</v>
      </c>
      <c r="D23" s="6">
        <v>22220</v>
      </c>
      <c r="E23" s="6">
        <v>2505</v>
      </c>
      <c r="F23" s="6">
        <v>0.16009999999999999</v>
      </c>
      <c r="G23" s="6">
        <v>6.2760000000000003E-3</v>
      </c>
    </row>
    <row r="24" spans="1:8">
      <c r="A24" t="s">
        <v>21</v>
      </c>
      <c r="B24" s="6">
        <v>5.1670000000000004E-4</v>
      </c>
      <c r="C24" s="6">
        <v>8.0000000000000004E-4</v>
      </c>
      <c r="D24" s="6">
        <v>679.8</v>
      </c>
      <c r="E24" s="6">
        <v>1052</v>
      </c>
      <c r="F24" s="6">
        <v>0.35120000000000001</v>
      </c>
      <c r="G24" s="6">
        <v>1.2500000000000001E-2</v>
      </c>
    </row>
    <row r="25" spans="1:8">
      <c r="B25" s="9">
        <f>AVERAGE(B22:B24)</f>
        <v>1.8244433333333332E-4</v>
      </c>
      <c r="C25" s="3">
        <f>STDEV(B22:B24)</f>
        <v>2.8958758071839568E-4</v>
      </c>
      <c r="D25" s="10">
        <f>AVERAGE(D22:D24)</f>
        <v>10800.6</v>
      </c>
      <c r="E25" s="13">
        <f>STDEV(D22:D24)</f>
        <v>10828.657602861031</v>
      </c>
      <c r="F25" s="10">
        <f>AVERAGE(F22:F24)</f>
        <v>0.24463333333333334</v>
      </c>
      <c r="G25" s="13">
        <f>STDEV(F22:F24)</f>
        <v>9.7436663188623943E-2</v>
      </c>
    </row>
    <row r="27" spans="1:8">
      <c r="A27" t="s">
        <v>22</v>
      </c>
      <c r="B27" s="6">
        <v>3.417E-5</v>
      </c>
      <c r="C27" s="6">
        <v>4.2010000000000001E-6</v>
      </c>
      <c r="D27" s="6">
        <v>5832</v>
      </c>
      <c r="E27" s="6">
        <v>698</v>
      </c>
      <c r="F27" s="6">
        <v>0.1993</v>
      </c>
      <c r="G27" s="6">
        <v>5.6239999999999997E-3</v>
      </c>
    </row>
    <row r="28" spans="1:8">
      <c r="A28" t="s">
        <v>23</v>
      </c>
      <c r="B28" s="6">
        <v>2.001E-5</v>
      </c>
      <c r="C28" s="6">
        <v>1.849E-6</v>
      </c>
      <c r="D28" s="6">
        <v>9303</v>
      </c>
      <c r="E28" s="6">
        <v>826.3</v>
      </c>
      <c r="F28" s="6">
        <v>0.1862</v>
      </c>
      <c r="G28" s="6">
        <v>4.7499999999999999E-3</v>
      </c>
    </row>
    <row r="29" spans="1:8">
      <c r="A29" t="s">
        <v>24</v>
      </c>
      <c r="B29" s="6">
        <v>1.1240000000000001E-5</v>
      </c>
      <c r="C29" s="6">
        <v>1.477E-6</v>
      </c>
      <c r="D29" s="6">
        <v>13200</v>
      </c>
      <c r="E29" s="6">
        <v>1642</v>
      </c>
      <c r="F29" s="6">
        <v>0.14829999999999999</v>
      </c>
      <c r="G29" s="6">
        <v>6.2719999999999998E-3</v>
      </c>
    </row>
    <row r="30" spans="1:8">
      <c r="B30" s="9">
        <f>AVERAGE(B27:B29)</f>
        <v>2.1806666666666669E-5</v>
      </c>
      <c r="C30" s="3">
        <f>STDEV(B27:B29)</f>
        <v>1.1570100835054695E-5</v>
      </c>
      <c r="D30" s="10">
        <f>AVERAGE(D27:D29)</f>
        <v>9445</v>
      </c>
      <c r="E30" s="13">
        <f>STDEV(D27:D29)</f>
        <v>3686.0519529708204</v>
      </c>
      <c r="F30" s="10">
        <f>AVERAGE(F27:F29)</f>
        <v>0.17793333333333336</v>
      </c>
      <c r="G30" s="13">
        <f>STDEV(F27:F29)</f>
        <v>2.648590820291661E-2</v>
      </c>
    </row>
    <row r="31" spans="1:8">
      <c r="A31" t="s">
        <v>27</v>
      </c>
    </row>
    <row r="32" spans="1:8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  <col min="3" max="3" width="11.8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2.7539999999999999E-7</v>
      </c>
      <c r="C2" s="6">
        <v>1.2720000000000001E-8</v>
      </c>
      <c r="D2" s="6">
        <v>183100</v>
      </c>
      <c r="E2" s="6">
        <v>8301</v>
      </c>
      <c r="F2" s="6">
        <v>68906601</v>
      </c>
      <c r="G2" s="6">
        <v>5.0430000000000003E-2</v>
      </c>
      <c r="H2" s="6">
        <v>4.4109999999999999E-4</v>
      </c>
      <c r="I2" s="6">
        <v>1.9456920999999999E-7</v>
      </c>
    </row>
    <row r="3" spans="1:9">
      <c r="A3" t="s">
        <v>8</v>
      </c>
      <c r="B3" s="6">
        <v>3.3350000000000002E-7</v>
      </c>
      <c r="C3" s="6">
        <v>1.5580000000000001E-8</v>
      </c>
      <c r="D3" s="6">
        <v>140100</v>
      </c>
      <c r="E3" s="6">
        <v>6343</v>
      </c>
      <c r="F3" s="6">
        <v>40233649</v>
      </c>
      <c r="G3" s="6">
        <v>4.6719999999999998E-2</v>
      </c>
      <c r="H3" s="6">
        <v>5.3850000000000002E-4</v>
      </c>
      <c r="I3" s="8">
        <v>2.8998225000000002E-7</v>
      </c>
    </row>
    <row r="4" spans="1:9">
      <c r="A4" t="s">
        <v>9</v>
      </c>
      <c r="B4" s="12">
        <v>3.5400000000000002E-7</v>
      </c>
      <c r="C4" s="12">
        <v>1.7E-8</v>
      </c>
      <c r="D4" s="12">
        <v>136000</v>
      </c>
      <c r="E4" s="12">
        <v>6320</v>
      </c>
      <c r="F4" s="8">
        <v>39942400</v>
      </c>
      <c r="G4" s="12">
        <v>4.8099999999999997E-2</v>
      </c>
      <c r="H4" s="12">
        <v>5.8299999999999997E-4</v>
      </c>
      <c r="I4" s="8">
        <v>3.3988899999999998E-7</v>
      </c>
    </row>
    <row r="5" spans="1:9">
      <c r="B5" s="9">
        <f>AVERAGE(B2:B4)</f>
        <v>3.2096666666666673E-7</v>
      </c>
      <c r="C5" s="3">
        <f>STDEV(B2:B4)</f>
        <v>4.0771354323021138E-8</v>
      </c>
      <c r="D5" s="10">
        <f>AVERAGE(D2:D4)</f>
        <v>153066.66666666666</v>
      </c>
      <c r="E5" s="16">
        <f>STDEV(D2:D4)</f>
        <v>26090.291936529495</v>
      </c>
      <c r="F5" s="8">
        <f>SQRT(AVERAGE(F2:F4))</f>
        <v>7049.4125050720831</v>
      </c>
      <c r="G5" s="10">
        <f>AVERAGE(G2:G4)</f>
        <v>4.8416666666666663E-2</v>
      </c>
      <c r="H5" s="16">
        <f>STDEV(G2:G4)</f>
        <v>1.8751622152052188E-3</v>
      </c>
      <c r="I5" s="8">
        <f>SQRT(AVERAGE(I2:I4))</f>
        <v>5.2422656043610251E-4</v>
      </c>
    </row>
    <row r="6" spans="1:9">
      <c r="F6" s="15"/>
      <c r="I6" s="15"/>
    </row>
    <row r="7" spans="1:9">
      <c r="A7" t="s">
        <v>10</v>
      </c>
      <c r="B7" s="6">
        <v>6.4199999999999995E-7</v>
      </c>
      <c r="C7" s="6">
        <v>6.9310000000000003E-8</v>
      </c>
      <c r="D7" s="6">
        <v>353800</v>
      </c>
      <c r="E7" s="6">
        <v>37040</v>
      </c>
      <c r="F7" s="8">
        <v>1371961600</v>
      </c>
      <c r="G7" s="6">
        <v>0.22720000000000001</v>
      </c>
      <c r="H7" s="6">
        <v>5.9919999999999999E-3</v>
      </c>
      <c r="I7" s="8">
        <v>3.5904064000000002E-5</v>
      </c>
    </row>
    <row r="8" spans="1:9">
      <c r="A8" t="s">
        <v>11</v>
      </c>
      <c r="B8" s="6">
        <v>1.001E-6</v>
      </c>
      <c r="C8" s="6">
        <v>1.5069999999999999E-7</v>
      </c>
      <c r="D8" s="6">
        <v>232800</v>
      </c>
      <c r="E8" s="6">
        <v>33890</v>
      </c>
      <c r="F8" s="8">
        <v>1148532100</v>
      </c>
      <c r="G8" s="6">
        <v>0.23300000000000001</v>
      </c>
      <c r="H8" s="6">
        <v>8.9479999999999994E-3</v>
      </c>
      <c r="I8" s="8">
        <v>8.0066703999999995E-5</v>
      </c>
    </row>
    <row r="9" spans="1:9">
      <c r="A9" t="s">
        <v>12</v>
      </c>
      <c r="B9" s="6">
        <v>1.031E-6</v>
      </c>
      <c r="C9" s="6">
        <v>1.6320000000000001E-7</v>
      </c>
      <c r="D9" s="6">
        <v>221000</v>
      </c>
      <c r="E9" s="6">
        <v>33760</v>
      </c>
      <c r="F9" s="8">
        <v>1139737600</v>
      </c>
      <c r="G9" s="6">
        <v>0.22789999999999999</v>
      </c>
      <c r="H9" s="6">
        <v>9.417E-3</v>
      </c>
      <c r="I9" s="8">
        <v>8.8679888999999994E-5</v>
      </c>
    </row>
    <row r="10" spans="1:9">
      <c r="B10" s="9">
        <f>AVERAGE(B7:B9)</f>
        <v>8.9133333333333335E-7</v>
      </c>
      <c r="C10" s="3">
        <f>STDEV(B7:B9)</f>
        <v>2.164493782234852E-7</v>
      </c>
      <c r="D10" s="10">
        <f>AVERAGE(D7:D9)</f>
        <v>269200</v>
      </c>
      <c r="E10" s="16">
        <f>STDEV(D7:D9)</f>
        <v>73502.925111862045</v>
      </c>
      <c r="F10" s="8">
        <f>SQRT(AVERAGE(F7:F9))</f>
        <v>34929.602058998607</v>
      </c>
      <c r="G10" s="10">
        <f>AVERAGE(G7:G9)</f>
        <v>0.22936666666666669</v>
      </c>
      <c r="H10" s="16">
        <f>STDEV(G7:G9)</f>
        <v>3.1659648345067517E-3</v>
      </c>
      <c r="I10" s="8">
        <f>SQRT(AVERAGE(I7:I9))</f>
        <v>8.2593514071424914E-3</v>
      </c>
    </row>
    <row r="11" spans="1:9">
      <c r="F11" s="15"/>
      <c r="I11" s="15"/>
    </row>
    <row r="12" spans="1:9">
      <c r="A12" t="s">
        <v>13</v>
      </c>
      <c r="B12" s="6">
        <v>8.0350000000000001E-6</v>
      </c>
      <c r="C12" s="6">
        <v>5.2910000000000005E-7</v>
      </c>
      <c r="D12" s="6">
        <v>24710</v>
      </c>
      <c r="E12" s="6">
        <v>1547</v>
      </c>
      <c r="F12" s="8">
        <v>2393209</v>
      </c>
      <c r="G12" s="6">
        <v>0.1986</v>
      </c>
      <c r="H12" s="6">
        <v>4.0590000000000001E-3</v>
      </c>
      <c r="I12" s="8">
        <v>1.6475481E-5</v>
      </c>
    </row>
    <row r="13" spans="1:9">
      <c r="A13" t="s">
        <v>14</v>
      </c>
      <c r="B13" s="6">
        <v>6.8340000000000001E-6</v>
      </c>
      <c r="C13" s="6">
        <v>5.4349999999999996E-7</v>
      </c>
      <c r="D13" s="6">
        <v>26940</v>
      </c>
      <c r="E13" s="6">
        <v>2059</v>
      </c>
      <c r="F13" s="8">
        <v>4239481</v>
      </c>
      <c r="G13" s="6">
        <v>0.18410000000000001</v>
      </c>
      <c r="H13" s="6">
        <v>4.0460000000000001E-3</v>
      </c>
      <c r="I13" s="8">
        <v>1.6370116000000001E-5</v>
      </c>
    </row>
    <row r="14" spans="1:9">
      <c r="A14" t="s">
        <v>15</v>
      </c>
      <c r="B14" s="6">
        <v>7.3370000000000002E-6</v>
      </c>
      <c r="C14" s="6">
        <v>6.6870000000000005E-7</v>
      </c>
      <c r="D14" s="6">
        <v>25070</v>
      </c>
      <c r="E14" s="6">
        <v>2197</v>
      </c>
      <c r="F14" s="8">
        <v>4826809</v>
      </c>
      <c r="G14" s="6">
        <v>0.18390000000000001</v>
      </c>
      <c r="H14" s="6">
        <v>4.6100000000000004E-3</v>
      </c>
      <c r="I14" s="8">
        <v>2.1252100000000003E-5</v>
      </c>
    </row>
    <row r="15" spans="1:9">
      <c r="B15" s="9">
        <f>AVERAGE(B12:B14)</f>
        <v>7.4020000000000005E-6</v>
      </c>
      <c r="C15" s="3">
        <f>STDEV(B12:B14)</f>
        <v>6.0313265539183E-7</v>
      </c>
      <c r="D15" s="10">
        <f>AVERAGE(D12:D14)</f>
        <v>25573.333333333332</v>
      </c>
      <c r="E15" s="16">
        <f>STDEV(D12:D14)</f>
        <v>1197.1772355559278</v>
      </c>
      <c r="F15" s="8">
        <f>SQRT(AVERAGE(F12:F14))</f>
        <v>1954.4393057856773</v>
      </c>
      <c r="G15" s="10">
        <f>AVERAGE(G12:G14)</f>
        <v>0.18886666666666665</v>
      </c>
      <c r="H15" s="16">
        <f>STDEV(G12:G14)</f>
        <v>8.4299070773842591E-3</v>
      </c>
      <c r="I15" s="8">
        <f>SQRT(AVERAGE(I12:I14))</f>
        <v>4.246476853424103E-3</v>
      </c>
    </row>
    <row r="16" spans="1:9">
      <c r="F16" s="15"/>
      <c r="I16" s="15"/>
    </row>
    <row r="17" spans="1:9">
      <c r="A17" t="s">
        <v>16</v>
      </c>
      <c r="B17" s="6">
        <v>8.4689999999999999E-7</v>
      </c>
      <c r="C17" s="6">
        <v>9.0050000000000002E-8</v>
      </c>
      <c r="D17" s="6">
        <v>350300</v>
      </c>
      <c r="E17" s="6">
        <v>35190</v>
      </c>
      <c r="F17" s="8">
        <v>1238336100</v>
      </c>
      <c r="G17" s="6">
        <v>0.29670000000000002</v>
      </c>
      <c r="H17" s="6">
        <v>1.0330000000000001E-2</v>
      </c>
      <c r="I17" s="8">
        <v>1.0670890000000002E-4</v>
      </c>
    </row>
    <row r="18" spans="1:9">
      <c r="A18" t="s">
        <v>17</v>
      </c>
      <c r="B18" s="6">
        <v>1.765E-6</v>
      </c>
      <c r="C18" s="6">
        <v>1.2319999999999999E-7</v>
      </c>
      <c r="D18" s="6">
        <v>144600</v>
      </c>
      <c r="E18" s="6">
        <v>9093</v>
      </c>
      <c r="F18" s="8">
        <v>82682649</v>
      </c>
      <c r="G18" s="6">
        <v>0.25519999999999998</v>
      </c>
      <c r="H18" s="6">
        <v>7.7130000000000002E-3</v>
      </c>
      <c r="I18" s="8">
        <v>5.9490369000000004E-5</v>
      </c>
    </row>
    <row r="19" spans="1:9">
      <c r="A19" t="s">
        <v>18</v>
      </c>
      <c r="B19" s="6">
        <v>2.4590000000000001E-6</v>
      </c>
      <c r="C19" s="6">
        <v>1.79E-7</v>
      </c>
      <c r="D19" s="6">
        <v>108000</v>
      </c>
      <c r="E19" s="6">
        <v>7081</v>
      </c>
      <c r="F19" s="8">
        <v>50140561</v>
      </c>
      <c r="G19" s="6">
        <v>0.26569999999999999</v>
      </c>
      <c r="H19" s="6">
        <v>8.4180000000000001E-3</v>
      </c>
      <c r="I19" s="8">
        <v>7.0862724000000007E-5</v>
      </c>
    </row>
    <row r="20" spans="1:9">
      <c r="B20" s="9">
        <f>AVERAGE(B17:B19)</f>
        <v>1.6902999999999999E-6</v>
      </c>
      <c r="C20" s="3">
        <f>STDEV(B17:B19)</f>
        <v>8.0864186757797803E-7</v>
      </c>
      <c r="D20" s="10">
        <f>AVERAGE(D17:D19)</f>
        <v>200966.66666666666</v>
      </c>
      <c r="E20" s="16">
        <f>STDEV(D17:D19)</f>
        <v>130614.78987210192</v>
      </c>
      <c r="F20" s="8">
        <f>SQRT(AVERAGE(F17:F19))</f>
        <v>21378.800324932483</v>
      </c>
      <c r="G20" s="10">
        <f>AVERAGE(G17:G19)</f>
        <v>0.27253333333333335</v>
      </c>
      <c r="H20" s="16">
        <f>STDEV(G17:G19)</f>
        <v>2.1577380131362893E-2</v>
      </c>
      <c r="I20" s="8">
        <f>SQRT(AVERAGE(I17:I19))</f>
        <v>8.8893568008789788E-3</v>
      </c>
    </row>
    <row r="21" spans="1:9">
      <c r="F21" s="15"/>
      <c r="H21" s="15"/>
      <c r="I21" s="15"/>
    </row>
    <row r="22" spans="1:9">
      <c r="A22" t="s">
        <v>19</v>
      </c>
      <c r="B22" s="6">
        <v>8.0819999999999996E-10</v>
      </c>
      <c r="C22" s="6">
        <v>8.0279999999999993E-12</v>
      </c>
      <c r="D22" s="6">
        <v>131900</v>
      </c>
      <c r="E22" s="6">
        <v>708.5</v>
      </c>
      <c r="F22" s="8">
        <v>501972.25</v>
      </c>
      <c r="G22" s="6">
        <v>1.066E-4</v>
      </c>
      <c r="H22" s="6">
        <v>8.9080000000000001E-7</v>
      </c>
      <c r="I22" s="8">
        <v>7.9352464000000001E-13</v>
      </c>
    </row>
    <row r="23" spans="1:9">
      <c r="A23" t="s">
        <v>20</v>
      </c>
      <c r="B23" s="6">
        <v>1.1909999999999999E-9</v>
      </c>
      <c r="C23" s="6">
        <v>1.8430000000000001E-11</v>
      </c>
      <c r="D23" s="6">
        <v>246800</v>
      </c>
      <c r="E23" s="6">
        <v>2672</v>
      </c>
      <c r="F23" s="8">
        <v>7139584</v>
      </c>
      <c r="G23" s="6">
        <v>2.9379999999999999E-4</v>
      </c>
      <c r="H23" s="6">
        <v>3.2490000000000001E-6</v>
      </c>
      <c r="I23" s="8">
        <v>1.0556001E-11</v>
      </c>
    </row>
    <row r="24" spans="1:9">
      <c r="A24" t="s">
        <v>33</v>
      </c>
      <c r="B24" s="6">
        <v>9.9999999999999998E-13</v>
      </c>
      <c r="C24" s="6">
        <v>1.5040000000000001E-11</v>
      </c>
      <c r="D24" s="6">
        <v>145500</v>
      </c>
      <c r="E24" s="6">
        <v>1347</v>
      </c>
      <c r="F24" s="8">
        <v>9.9999999999999995E-8</v>
      </c>
      <c r="G24" s="6">
        <v>0</v>
      </c>
      <c r="I24" s="15"/>
    </row>
    <row r="25" spans="1:9">
      <c r="B25" s="9">
        <f>AVERAGE(B22:B23)</f>
        <v>9.9959999999999994E-10</v>
      </c>
      <c r="C25" s="3">
        <f>STDEV(B22:B24)</f>
        <v>6.074821917828812E-10</v>
      </c>
      <c r="D25" s="10">
        <f>AVERAGE(D22:D23)</f>
        <v>189350</v>
      </c>
      <c r="E25" s="16">
        <f>STDEV(D22:D23)</f>
        <v>81246.569158334314</v>
      </c>
      <c r="F25" s="8">
        <f>SQRT(AVERAGE(F22:F23))</f>
        <v>1954.6810801253487</v>
      </c>
      <c r="G25" s="10">
        <f>AVERAGE(G22:G23)</f>
        <v>2.0019999999999999E-4</v>
      </c>
      <c r="H25" s="16">
        <f>STDEV(G22:G23)</f>
        <v>1.3237038943812168E-4</v>
      </c>
      <c r="I25" s="8">
        <f>SQRT(AVERAGE(I22:I23))</f>
        <v>2.3821760682199794E-6</v>
      </c>
    </row>
    <row r="26" spans="1:9">
      <c r="A26" t="s">
        <v>32</v>
      </c>
      <c r="F26" s="15"/>
      <c r="I26" s="15"/>
    </row>
    <row r="27" spans="1:9">
      <c r="A27" t="s">
        <v>22</v>
      </c>
      <c r="B27" s="6">
        <v>3.0880000000000002E-5</v>
      </c>
      <c r="C27" s="6">
        <v>5.5300000000000004E-6</v>
      </c>
      <c r="D27" s="6">
        <v>12660</v>
      </c>
      <c r="E27" s="6">
        <v>2198</v>
      </c>
      <c r="F27" s="8">
        <v>4831204</v>
      </c>
      <c r="G27" s="6">
        <v>0.39090000000000003</v>
      </c>
      <c r="H27" s="6">
        <v>1.72E-2</v>
      </c>
      <c r="I27" s="8">
        <v>2.9584000000000001E-4</v>
      </c>
    </row>
    <row r="28" spans="1:9">
      <c r="A28" t="s">
        <v>23</v>
      </c>
      <c r="B28" s="6">
        <v>2.319E-5</v>
      </c>
      <c r="C28" s="6">
        <v>5.5860000000000004E-6</v>
      </c>
      <c r="D28" s="6">
        <v>17840</v>
      </c>
      <c r="E28" s="6">
        <v>4119</v>
      </c>
      <c r="F28" s="8">
        <v>16966161</v>
      </c>
      <c r="G28" s="6">
        <v>0.41370000000000001</v>
      </c>
      <c r="H28" s="6">
        <v>2.8309999999999998E-2</v>
      </c>
      <c r="I28" s="8">
        <v>8.014560999999999E-4</v>
      </c>
    </row>
    <row r="29" spans="1:9">
      <c r="A29" t="s">
        <v>24</v>
      </c>
      <c r="B29" s="6">
        <v>3.8989999999999998E-5</v>
      </c>
      <c r="C29" s="6">
        <v>7.712E-6</v>
      </c>
      <c r="D29" s="6">
        <v>10490</v>
      </c>
      <c r="E29" s="6">
        <v>2015</v>
      </c>
      <c r="F29" s="8">
        <v>4060225</v>
      </c>
      <c r="G29" s="6">
        <v>0.4088</v>
      </c>
      <c r="H29" s="6">
        <v>1.9220000000000001E-2</v>
      </c>
      <c r="I29" s="8">
        <v>3.6940840000000003E-4</v>
      </c>
    </row>
    <row r="30" spans="1:9">
      <c r="B30" s="9">
        <f>AVERAGE(B27:B29)</f>
        <v>3.1020000000000005E-5</v>
      </c>
      <c r="C30" s="3">
        <f>STDEV(B27:B29)</f>
        <v>7.9009303249680658E-6</v>
      </c>
      <c r="D30" s="10">
        <f>AVERAGE(D27:D29)</f>
        <v>13663.333333333334</v>
      </c>
      <c r="E30" s="16">
        <f>STDEV(D27:D29)</f>
        <v>3776.3253743994724</v>
      </c>
      <c r="F30" s="8">
        <f>SQRT(AVERAGE(F27:F29))</f>
        <v>2935.8468397834831</v>
      </c>
      <c r="G30" s="10">
        <f>AVERAGE(G27:G29)</f>
        <v>0.4044666666666667</v>
      </c>
      <c r="H30" s="16">
        <f>STDEV(G27:G29)</f>
        <v>1.2001805419741361E-2</v>
      </c>
      <c r="I30" s="8">
        <f>SQRT(AVERAGE(I27:I29))</f>
        <v>2.2111117113343685E-2</v>
      </c>
    </row>
    <row r="31" spans="1:9">
      <c r="A31" t="s">
        <v>27</v>
      </c>
      <c r="F31" s="15"/>
      <c r="I31" s="15"/>
    </row>
    <row r="32" spans="1:9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 t="s">
        <v>29</v>
      </c>
    </row>
    <row r="3" spans="1:9">
      <c r="A3" t="s">
        <v>8</v>
      </c>
    </row>
    <row r="4" spans="1:9">
      <c r="A4" t="s">
        <v>9</v>
      </c>
    </row>
    <row r="7" spans="1:9">
      <c r="A7" t="s">
        <v>10</v>
      </c>
      <c r="B7" s="6" t="s">
        <v>29</v>
      </c>
    </row>
    <row r="8" spans="1:9">
      <c r="A8" t="s">
        <v>11</v>
      </c>
    </row>
    <row r="9" spans="1:9">
      <c r="A9" t="s">
        <v>12</v>
      </c>
    </row>
    <row r="12" spans="1:9">
      <c r="A12" t="s">
        <v>13</v>
      </c>
      <c r="B12" s="6" t="s">
        <v>29</v>
      </c>
    </row>
    <row r="13" spans="1:9">
      <c r="A13" t="s">
        <v>14</v>
      </c>
    </row>
    <row r="14" spans="1:9">
      <c r="A14" t="s">
        <v>15</v>
      </c>
    </row>
    <row r="17" spans="1:9">
      <c r="A17" t="s">
        <v>16</v>
      </c>
      <c r="B17" s="6" t="s">
        <v>29</v>
      </c>
    </row>
    <row r="18" spans="1:9">
      <c r="A18" t="s">
        <v>17</v>
      </c>
    </row>
    <row r="19" spans="1:9">
      <c r="A19" t="s">
        <v>18</v>
      </c>
    </row>
    <row r="22" spans="1:9">
      <c r="A22" t="s">
        <v>19</v>
      </c>
      <c r="B22" s="6" t="s">
        <v>29</v>
      </c>
    </row>
    <row r="23" spans="1:9">
      <c r="A23" t="s">
        <v>20</v>
      </c>
    </row>
    <row r="24" spans="1:9">
      <c r="A24" t="s">
        <v>21</v>
      </c>
    </row>
    <row r="27" spans="1:9">
      <c r="A27" t="s">
        <v>22</v>
      </c>
      <c r="B27" s="6">
        <v>3.0880000000000003E-8</v>
      </c>
      <c r="C27" s="6">
        <v>2.572E-10</v>
      </c>
      <c r="D27" s="6">
        <v>28850</v>
      </c>
      <c r="E27" s="6">
        <v>226.8</v>
      </c>
      <c r="F27" s="6">
        <f t="shared" ref="F27:F29" si="0">E27^2</f>
        <v>51438.240000000005</v>
      </c>
      <c r="G27" s="6">
        <v>8.9099999999999997E-4</v>
      </c>
      <c r="H27" s="6">
        <v>2.4559999999999999E-6</v>
      </c>
      <c r="I27" s="8">
        <f t="shared" ref="I27:I29" si="1">H27^2</f>
        <v>6.0319359999999996E-12</v>
      </c>
    </row>
    <row r="28" spans="1:9">
      <c r="A28" t="s">
        <v>23</v>
      </c>
      <c r="B28" s="6">
        <v>2.3380000000000002E-8</v>
      </c>
      <c r="C28" s="6">
        <v>1.6460000000000001E-10</v>
      </c>
      <c r="D28" s="6">
        <v>19370</v>
      </c>
      <c r="E28" s="6">
        <v>118.3</v>
      </c>
      <c r="F28" s="8">
        <f t="shared" si="0"/>
        <v>13994.89</v>
      </c>
      <c r="G28" s="6">
        <v>4.527E-4</v>
      </c>
      <c r="H28" s="6">
        <v>1.5850000000000001E-6</v>
      </c>
      <c r="I28" s="8">
        <f t="shared" si="1"/>
        <v>2.512225E-12</v>
      </c>
    </row>
    <row r="29" spans="1:9">
      <c r="A29" t="s">
        <v>24</v>
      </c>
      <c r="B29" s="6">
        <v>1.9750000000000001E-8</v>
      </c>
      <c r="C29" s="6">
        <v>1.51E-10</v>
      </c>
      <c r="D29" s="6">
        <v>17030</v>
      </c>
      <c r="E29" s="6">
        <v>125.9</v>
      </c>
      <c r="F29" s="8">
        <f t="shared" si="0"/>
        <v>15850.810000000001</v>
      </c>
      <c r="G29" s="6">
        <v>3.3639999999999999E-4</v>
      </c>
      <c r="H29" s="6">
        <v>6.5970000000000001E-7</v>
      </c>
      <c r="I29" s="8">
        <f t="shared" si="1"/>
        <v>4.3520409000000001E-13</v>
      </c>
    </row>
    <row r="30" spans="1:9">
      <c r="B30" s="9">
        <f>AVERAGE(B27:B29)</f>
        <v>2.4670000000000005E-8</v>
      </c>
      <c r="C30" s="3">
        <f>STDEV(B27:B29)</f>
        <v>5.6760285411544579E-9</v>
      </c>
      <c r="D30" s="10">
        <f>AVERAGE(D27:D29)</f>
        <v>21750</v>
      </c>
      <c r="E30" s="16">
        <f>STDEV(D27:D29)</f>
        <v>6259.1053673827855</v>
      </c>
      <c r="F30" s="8">
        <f>SQRT(AVERAGE(F27:F29))</f>
        <v>164.60451593643069</v>
      </c>
      <c r="G30" s="10">
        <f>AVERAGE(G27:G29)</f>
        <v>5.600333333333333E-4</v>
      </c>
      <c r="H30" s="16">
        <f>STDEV(G27:G29)</f>
        <v>2.9246473861533007E-4</v>
      </c>
      <c r="I30" s="8">
        <f>SQRT(AVERAGE(I27:I29))</f>
        <v>1.7300640729946006E-6</v>
      </c>
    </row>
    <row r="31" spans="1:9">
      <c r="A31" t="s">
        <v>27</v>
      </c>
      <c r="F31" s="15"/>
      <c r="I31" s="15"/>
    </row>
    <row r="32" spans="1:9">
      <c r="A32" s="1" t="s">
        <v>25</v>
      </c>
      <c r="F32" s="15"/>
      <c r="I32" s="15"/>
    </row>
    <row r="33" spans="1:6">
      <c r="A33" s="2" t="s">
        <v>26</v>
      </c>
      <c r="F33" s="15"/>
    </row>
    <row r="35" spans="1:6">
      <c r="A35" t="s">
        <v>28</v>
      </c>
    </row>
    <row r="36" spans="1:6">
      <c r="A36" s="4" t="s">
        <v>25</v>
      </c>
    </row>
    <row r="37" spans="1:6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/>
  </sheetViews>
  <sheetFormatPr baseColWidth="10" defaultRowHeight="15" x14ac:dyDescent="0"/>
  <cols>
    <col min="1" max="1" width="16.33203125" bestFit="1" customWidth="1"/>
    <col min="3" max="3" width="12.1640625" bestFit="1" customWidth="1"/>
  </cols>
  <sheetData>
    <row r="1" spans="1:10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10">
      <c r="A2" t="s">
        <v>7</v>
      </c>
      <c r="B2" s="6">
        <v>1.034E-8</v>
      </c>
      <c r="C2" s="6">
        <v>1.508E-9</v>
      </c>
      <c r="D2" s="6">
        <v>221900</v>
      </c>
      <c r="E2" s="6">
        <v>13720</v>
      </c>
      <c r="F2" s="6">
        <v>188238400</v>
      </c>
      <c r="G2" s="6">
        <v>2.294E-3</v>
      </c>
      <c r="H2" s="6">
        <v>3.0309999999999999E-4</v>
      </c>
      <c r="I2" s="6">
        <v>9.1869610000000003E-8</v>
      </c>
    </row>
    <row r="3" spans="1:10">
      <c r="A3" t="s">
        <v>8</v>
      </c>
      <c r="B3" s="6">
        <v>8.7329999999999995E-9</v>
      </c>
      <c r="C3" s="6">
        <v>4.5380000000000003E-11</v>
      </c>
      <c r="D3" s="6">
        <v>221100</v>
      </c>
      <c r="E3" s="6">
        <v>1122</v>
      </c>
      <c r="F3" s="6">
        <v>1258884</v>
      </c>
      <c r="G3" s="6">
        <v>1.9300000000000001E-3</v>
      </c>
      <c r="H3" s="6">
        <v>2.1320000000000001E-6</v>
      </c>
      <c r="I3" s="8">
        <v>4.5454240000000005E-12</v>
      </c>
      <c r="J3" s="15"/>
    </row>
    <row r="4" spans="1:10">
      <c r="A4" t="s">
        <v>9</v>
      </c>
      <c r="B4" s="6">
        <v>7.7270000000000003E-9</v>
      </c>
      <c r="C4" s="6">
        <v>3.3479999999999997E-11</v>
      </c>
      <c r="D4" s="6">
        <v>214100</v>
      </c>
      <c r="E4" s="6">
        <v>896.1</v>
      </c>
      <c r="F4" s="8">
        <v>802995.21000000008</v>
      </c>
      <c r="G4" s="6">
        <v>1.6540000000000001E-3</v>
      </c>
      <c r="H4" s="6">
        <v>1.852E-6</v>
      </c>
      <c r="I4" s="8">
        <v>3.429904E-12</v>
      </c>
      <c r="J4" s="15"/>
    </row>
    <row r="5" spans="1:10">
      <c r="B5" s="9">
        <f>AVERAGE(B2:B4)</f>
        <v>8.9333333333333339E-9</v>
      </c>
      <c r="C5" s="3">
        <f>STDEV(B2:B4)</f>
        <v>1.317969018351089E-9</v>
      </c>
      <c r="D5" s="10">
        <f>AVERAGE(D2:D4)</f>
        <v>219033.33333333334</v>
      </c>
      <c r="E5" s="16">
        <f>STDEV(D2:D4)</f>
        <v>4291.0760111344252</v>
      </c>
      <c r="F5" s="8">
        <f>SQRT(AVERAGE(F2:F4))</f>
        <v>7964.51043086349</v>
      </c>
      <c r="G5" s="10">
        <f>AVERAGE(G2:G4)</f>
        <v>1.9593333333333333E-3</v>
      </c>
      <c r="H5" s="16">
        <f>STDEV(G2:G4)</f>
        <v>3.2100674966943193E-4</v>
      </c>
      <c r="I5" s="8">
        <f>SQRT(AVERAGE(I2:I4))</f>
        <v>1.7500246219982163E-4</v>
      </c>
      <c r="J5" s="15"/>
    </row>
    <row r="6" spans="1:10">
      <c r="B6" s="6"/>
      <c r="C6" s="6"/>
      <c r="D6" s="6"/>
      <c r="E6" s="6"/>
      <c r="F6" s="8"/>
      <c r="G6" s="6"/>
      <c r="H6" s="6"/>
      <c r="I6" s="8"/>
      <c r="J6" s="15"/>
    </row>
    <row r="7" spans="1:10">
      <c r="A7" t="s">
        <v>10</v>
      </c>
      <c r="B7" s="6">
        <v>1.1909999999999999E-5</v>
      </c>
      <c r="C7" s="6">
        <v>2.0099999999999998E-6</v>
      </c>
      <c r="D7" s="6">
        <v>55910</v>
      </c>
      <c r="E7" s="6">
        <v>9062</v>
      </c>
      <c r="F7" s="8">
        <v>82119844</v>
      </c>
      <c r="G7" s="6">
        <v>0.66620000000000001</v>
      </c>
      <c r="H7" s="6">
        <v>3.1099999999999999E-2</v>
      </c>
      <c r="I7" s="8">
        <v>9.6720999999999992E-4</v>
      </c>
      <c r="J7" s="15"/>
    </row>
    <row r="8" spans="1:10">
      <c r="A8" t="s">
        <v>11</v>
      </c>
      <c r="B8" s="6">
        <v>1.096E-5</v>
      </c>
      <c r="C8" s="6">
        <v>2.0999999999999998E-6</v>
      </c>
      <c r="D8" s="6">
        <v>52430</v>
      </c>
      <c r="E8" s="6">
        <v>9664</v>
      </c>
      <c r="F8" s="8">
        <v>93392896</v>
      </c>
      <c r="G8" s="6">
        <v>0.57450000000000001</v>
      </c>
      <c r="H8" s="6">
        <v>3.0210000000000001E-2</v>
      </c>
      <c r="I8" s="8">
        <v>9.1264410000000003E-4</v>
      </c>
      <c r="J8" s="15"/>
    </row>
    <row r="9" spans="1:10">
      <c r="A9" t="s">
        <v>12</v>
      </c>
      <c r="B9" s="6">
        <v>1.349E-5</v>
      </c>
      <c r="C9" s="6">
        <v>2.6860000000000002E-6</v>
      </c>
      <c r="D9" s="6">
        <v>48960</v>
      </c>
      <c r="E9" s="6">
        <v>9394</v>
      </c>
      <c r="F9" s="8">
        <v>88247236</v>
      </c>
      <c r="G9" s="6">
        <v>0.66059999999999997</v>
      </c>
      <c r="H9" s="6">
        <v>3.5110000000000002E-2</v>
      </c>
      <c r="I9" s="8">
        <v>1.2327121000000002E-3</v>
      </c>
      <c r="J9" s="15"/>
    </row>
    <row r="10" spans="1:10">
      <c r="B10" s="9">
        <f>AVERAGE(B7:B9)</f>
        <v>1.2119999999999999E-5</v>
      </c>
      <c r="C10" s="3">
        <f>STDEV(B7:B9)</f>
        <v>1.278006259765577E-6</v>
      </c>
      <c r="D10" s="10">
        <f>AVERAGE(D7:D9)</f>
        <v>52433.333333333336</v>
      </c>
      <c r="E10" s="16">
        <f>STDEV(D7:D9)</f>
        <v>3475.0011990405606</v>
      </c>
      <c r="F10" s="8">
        <f>SQRT(AVERAGE(F7:F9))</f>
        <v>9376.5661091894399</v>
      </c>
      <c r="G10" s="10">
        <f>AVERAGE(G7:G9)</f>
        <v>0.6337666666666667</v>
      </c>
      <c r="H10" s="16">
        <f>STDEV(G7:G9)</f>
        <v>5.1402756086938881E-2</v>
      </c>
      <c r="I10" s="8">
        <f>SQRT(AVERAGE(I7:I9))</f>
        <v>3.2210589356090127E-2</v>
      </c>
      <c r="J10" s="15"/>
    </row>
    <row r="11" spans="1:10">
      <c r="B11" s="6"/>
      <c r="C11" s="6"/>
      <c r="D11" s="6"/>
      <c r="E11" s="6"/>
      <c r="F11" s="8"/>
      <c r="G11" s="6"/>
      <c r="H11" s="6"/>
      <c r="I11" s="8"/>
      <c r="J11" s="15"/>
    </row>
    <row r="12" spans="1:10">
      <c r="A12" t="s">
        <v>13</v>
      </c>
      <c r="B12" s="6">
        <v>1.792E-6</v>
      </c>
      <c r="C12" s="6">
        <v>4.1420000000000003E-8</v>
      </c>
      <c r="D12" s="6">
        <v>41320</v>
      </c>
      <c r="E12" s="6">
        <v>914.2</v>
      </c>
      <c r="F12" s="8">
        <v>835761.64000000013</v>
      </c>
      <c r="G12" s="6">
        <v>7.4029999999999999E-2</v>
      </c>
      <c r="H12" s="6">
        <v>4.9479999999999999E-4</v>
      </c>
      <c r="I12" s="8">
        <v>2.4482704000000001E-7</v>
      </c>
      <c r="J12" s="15"/>
    </row>
    <row r="13" spans="1:10">
      <c r="A13" t="s">
        <v>14</v>
      </c>
      <c r="B13" s="6">
        <v>1.5349999999999999E-6</v>
      </c>
      <c r="C13" s="6">
        <v>3.9209999999999998E-8</v>
      </c>
      <c r="D13" s="6">
        <v>49570</v>
      </c>
      <c r="E13" s="6">
        <v>1215</v>
      </c>
      <c r="F13" s="8">
        <v>1476225</v>
      </c>
      <c r="G13" s="6">
        <v>7.6079999999999995E-2</v>
      </c>
      <c r="H13" s="6">
        <v>5.5009999999999998E-4</v>
      </c>
      <c r="I13" s="8">
        <v>3.0261000999999996E-7</v>
      </c>
      <c r="J13" s="15"/>
    </row>
    <row r="14" spans="1:10">
      <c r="A14" t="s">
        <v>15</v>
      </c>
      <c r="B14" s="6">
        <v>1.6789999999999999E-6</v>
      </c>
      <c r="C14" s="6">
        <v>3.7539999999999997E-8</v>
      </c>
      <c r="D14" s="6">
        <v>47490</v>
      </c>
      <c r="E14" s="6">
        <v>1017</v>
      </c>
      <c r="F14" s="8">
        <v>1034289</v>
      </c>
      <c r="G14" s="6">
        <v>7.9740000000000005E-2</v>
      </c>
      <c r="H14" s="6">
        <v>5.0969999999999998E-4</v>
      </c>
      <c r="I14" s="8">
        <v>2.5979408999999999E-7</v>
      </c>
      <c r="J14" s="15"/>
    </row>
    <row r="15" spans="1:10">
      <c r="B15" s="9">
        <f>AVERAGE(B12:B14)</f>
        <v>1.6686666666666664E-6</v>
      </c>
      <c r="C15" s="3">
        <f>STDEV(B12:B14)</f>
        <v>1.2881123139436771E-7</v>
      </c>
      <c r="D15" s="10">
        <f>AVERAGE(D12:D14)</f>
        <v>46126.666666666664</v>
      </c>
      <c r="E15" s="16">
        <f>STDEV(D12:D14)</f>
        <v>4290.6448621778673</v>
      </c>
      <c r="F15" s="8">
        <f>SQRT(AVERAGE(F12:F14))</f>
        <v>1056.1369292536519</v>
      </c>
      <c r="G15" s="10">
        <f>AVERAGE(G12:G14)</f>
        <v>7.6616666666666666E-2</v>
      </c>
      <c r="H15" s="16">
        <f>STDEV(G12:G14)</f>
        <v>2.892582467853485E-3</v>
      </c>
      <c r="I15" s="8">
        <f>SQRT(AVERAGE(I12:I14))</f>
        <v>5.187263697429182E-4</v>
      </c>
      <c r="J15" s="15"/>
    </row>
    <row r="16" spans="1:10">
      <c r="B16" s="6"/>
      <c r="C16" s="6"/>
      <c r="D16" s="6"/>
      <c r="E16" s="6"/>
      <c r="F16" s="8"/>
      <c r="G16" s="6"/>
      <c r="H16" s="6"/>
      <c r="I16" s="8"/>
      <c r="J16" s="15"/>
    </row>
    <row r="17" spans="1:10">
      <c r="A17" t="s">
        <v>16</v>
      </c>
      <c r="B17" s="6">
        <v>6.7479999999999998E-5</v>
      </c>
      <c r="C17" s="6">
        <v>1.128E-4</v>
      </c>
      <c r="D17" s="6">
        <v>14830</v>
      </c>
      <c r="E17" s="6">
        <v>24630</v>
      </c>
      <c r="F17" s="8">
        <f t="shared" ref="F17:F18" si="0">E17^2</f>
        <v>606636900</v>
      </c>
      <c r="G17" s="6">
        <v>1.0009999999999999</v>
      </c>
      <c r="H17" s="6">
        <v>0.1903</v>
      </c>
      <c r="I17" s="8">
        <f t="shared" ref="I17:I18" si="1">H17^2</f>
        <v>3.6214089999999997E-2</v>
      </c>
      <c r="J17" s="15"/>
    </row>
    <row r="18" spans="1:10">
      <c r="A18" t="s">
        <v>17</v>
      </c>
      <c r="B18" s="6">
        <v>1.024E-5</v>
      </c>
      <c r="C18" s="6">
        <v>3.0620000000000001E-6</v>
      </c>
      <c r="D18" s="6">
        <v>59870</v>
      </c>
      <c r="E18" s="6">
        <v>17340</v>
      </c>
      <c r="F18" s="8">
        <f t="shared" si="0"/>
        <v>300675600</v>
      </c>
      <c r="G18" s="6">
        <v>0.61319999999999997</v>
      </c>
      <c r="H18" s="6">
        <v>4.5659999999999999E-2</v>
      </c>
      <c r="I18" s="8">
        <f t="shared" si="1"/>
        <v>2.0848355999999999E-3</v>
      </c>
      <c r="J18" s="15"/>
    </row>
    <row r="19" spans="1:10">
      <c r="A19" t="s">
        <v>18</v>
      </c>
      <c r="B19" t="s">
        <v>31</v>
      </c>
      <c r="C19" s="6"/>
      <c r="D19" s="6"/>
      <c r="E19" s="6"/>
      <c r="F19" s="8"/>
      <c r="G19" s="6"/>
      <c r="H19" s="6"/>
      <c r="I19" s="8"/>
      <c r="J19" s="15"/>
    </row>
    <row r="20" spans="1:10">
      <c r="B20" s="9">
        <f>AVERAGE(B17:B19)</f>
        <v>3.8859999999999997E-5</v>
      </c>
      <c r="C20" s="3">
        <f>STDEV(B17:B19)</f>
        <v>4.0474792155117976E-5</v>
      </c>
      <c r="D20" s="10">
        <f>AVERAGE(D17:D19)</f>
        <v>37350</v>
      </c>
      <c r="E20" s="16">
        <f>STDEV(D17:D19)</f>
        <v>31848.089424642101</v>
      </c>
      <c r="F20" s="8">
        <f>SQRT(AVERAGE(F17:F19))</f>
        <v>21299.207731744391</v>
      </c>
      <c r="G20" s="10">
        <f>AVERAGE(G17:G19)</f>
        <v>0.80709999999999993</v>
      </c>
      <c r="H20" s="16">
        <f>STDEV(G17:G19)</f>
        <v>0.2742160097441429</v>
      </c>
      <c r="I20" s="8">
        <f>SQRT(AVERAGE(I17:I19))</f>
        <v>0.13838158403487077</v>
      </c>
      <c r="J20" s="15"/>
    </row>
    <row r="21" spans="1:10">
      <c r="B21" s="6"/>
      <c r="C21" s="6"/>
      <c r="D21" s="6"/>
      <c r="E21" s="6"/>
      <c r="F21" s="8"/>
      <c r="G21" s="6"/>
      <c r="H21" s="6"/>
      <c r="I21" s="8"/>
      <c r="J21" s="15"/>
    </row>
    <row r="22" spans="1:10">
      <c r="A22" t="s">
        <v>19</v>
      </c>
      <c r="B22" s="6" t="s">
        <v>29</v>
      </c>
      <c r="C22" s="6"/>
      <c r="D22" s="6"/>
      <c r="E22" s="6"/>
      <c r="F22" s="8"/>
      <c r="G22" s="6"/>
      <c r="H22" s="6"/>
      <c r="I22" s="8"/>
      <c r="J22" s="15"/>
    </row>
    <row r="23" spans="1:10">
      <c r="A23" t="s">
        <v>20</v>
      </c>
      <c r="B23" s="6"/>
      <c r="C23" s="6"/>
      <c r="D23" s="6"/>
      <c r="E23" s="6"/>
      <c r="F23" s="8"/>
      <c r="G23" s="6"/>
      <c r="H23" s="6"/>
      <c r="I23" s="8"/>
      <c r="J23" s="15"/>
    </row>
    <row r="24" spans="1:10">
      <c r="A24" t="s">
        <v>21</v>
      </c>
      <c r="B24" s="6"/>
      <c r="C24" s="6"/>
      <c r="D24" s="6"/>
      <c r="E24" s="6"/>
      <c r="F24" s="8"/>
      <c r="G24" s="6"/>
      <c r="H24" s="6"/>
      <c r="I24" s="8"/>
      <c r="J24" s="15"/>
    </row>
    <row r="25" spans="1:10">
      <c r="B25" s="6"/>
      <c r="C25" s="6"/>
      <c r="D25" s="6"/>
      <c r="E25" s="6"/>
      <c r="F25" s="8"/>
      <c r="G25" s="6"/>
      <c r="H25" s="6"/>
      <c r="I25" s="8"/>
      <c r="J25" s="15"/>
    </row>
    <row r="26" spans="1:10">
      <c r="B26" s="6"/>
      <c r="C26" s="6"/>
      <c r="D26" s="6"/>
      <c r="E26" s="6"/>
      <c r="F26" s="8"/>
      <c r="G26" s="6"/>
      <c r="H26" s="6"/>
      <c r="I26" s="8"/>
      <c r="J26" s="15"/>
    </row>
    <row r="27" spans="1:10">
      <c r="A27" t="s">
        <v>22</v>
      </c>
      <c r="B27" s="9">
        <v>1.473E-5</v>
      </c>
      <c r="C27" s="7">
        <v>3.7129999999999999E-6</v>
      </c>
      <c r="D27" s="10">
        <v>5678</v>
      </c>
      <c r="E27" s="16">
        <v>1358</v>
      </c>
      <c r="F27" s="8">
        <f t="shared" ref="F27" si="2">E27^2</f>
        <v>1844164</v>
      </c>
      <c r="G27" s="10">
        <v>8.362E-2</v>
      </c>
      <c r="H27" s="16">
        <v>6.6699999999999997E-3</v>
      </c>
      <c r="I27" s="8">
        <f t="shared" ref="I27" si="3">H27^2</f>
        <v>4.4488899999999993E-5</v>
      </c>
      <c r="J27" s="15"/>
    </row>
    <row r="28" spans="1:10">
      <c r="A28" t="s">
        <v>23</v>
      </c>
      <c r="B28" t="s">
        <v>30</v>
      </c>
      <c r="C28" s="6"/>
      <c r="D28" s="6"/>
      <c r="E28" s="6"/>
      <c r="F28" s="8"/>
      <c r="G28" s="6"/>
      <c r="H28" s="6"/>
      <c r="I28" s="8"/>
      <c r="J28" s="15"/>
    </row>
    <row r="29" spans="1:10">
      <c r="A29" t="s">
        <v>24</v>
      </c>
      <c r="B29" s="6"/>
      <c r="C29" s="6"/>
      <c r="D29" s="6"/>
      <c r="E29" s="6"/>
      <c r="F29" s="8"/>
      <c r="G29" s="6"/>
      <c r="H29" s="6"/>
      <c r="I29" s="8"/>
      <c r="J29" s="15"/>
    </row>
    <row r="30" spans="1:10">
      <c r="B30" s="6"/>
      <c r="C30" s="6"/>
      <c r="D30" s="6"/>
      <c r="E30" s="6"/>
      <c r="F30" s="8"/>
      <c r="G30" s="6"/>
      <c r="H30" s="6"/>
      <c r="I30" s="8"/>
      <c r="J30" s="15"/>
    </row>
    <row r="31" spans="1:10">
      <c r="A31" t="s">
        <v>27</v>
      </c>
      <c r="B31" s="6"/>
      <c r="C31" s="6"/>
      <c r="D31" s="6"/>
      <c r="E31" s="6"/>
      <c r="F31" s="8"/>
      <c r="G31" s="6"/>
      <c r="H31" s="6"/>
      <c r="I31" s="8"/>
      <c r="J31" s="15"/>
    </row>
    <row r="32" spans="1:10">
      <c r="A32" s="1" t="s">
        <v>25</v>
      </c>
      <c r="B32" s="6"/>
      <c r="C32" s="6"/>
      <c r="D32" s="6"/>
      <c r="E32" s="6"/>
      <c r="F32" s="8"/>
      <c r="G32" s="6"/>
      <c r="H32" s="6"/>
      <c r="I32" s="8"/>
      <c r="J32" s="15"/>
    </row>
    <row r="33" spans="1:10">
      <c r="A33" s="11" t="s">
        <v>26</v>
      </c>
      <c r="B33" s="6"/>
      <c r="C33" s="6"/>
      <c r="D33" s="6"/>
      <c r="E33" s="6"/>
      <c r="F33" s="6"/>
      <c r="G33" s="6"/>
      <c r="H33" s="6"/>
      <c r="I33" s="8"/>
      <c r="J33" s="15"/>
    </row>
    <row r="34" spans="1:10">
      <c r="B34" s="6"/>
      <c r="C34" s="6"/>
      <c r="D34" s="6"/>
      <c r="E34" s="6"/>
      <c r="F34" s="6"/>
      <c r="G34" s="6"/>
      <c r="H34" s="6"/>
      <c r="I34" s="6"/>
    </row>
    <row r="35" spans="1:10">
      <c r="A35" t="s">
        <v>28</v>
      </c>
      <c r="B35" s="6"/>
      <c r="C35" s="6"/>
      <c r="D35" s="6"/>
      <c r="E35" s="6"/>
      <c r="F35" s="6"/>
      <c r="G35" s="6"/>
      <c r="H35" s="6"/>
      <c r="I35" s="6"/>
    </row>
    <row r="36" spans="1:10">
      <c r="A36" s="4" t="s">
        <v>25</v>
      </c>
      <c r="B36" s="6"/>
      <c r="C36" s="6"/>
      <c r="D36" s="6"/>
      <c r="E36" s="6"/>
      <c r="F36" s="6"/>
      <c r="G36" s="6"/>
      <c r="H36" s="6"/>
      <c r="I36" s="6"/>
    </row>
    <row r="37" spans="1:10">
      <c r="A37" s="5" t="s">
        <v>26</v>
      </c>
      <c r="B37" s="6"/>
      <c r="C37" s="6"/>
      <c r="D37" s="6"/>
      <c r="E37" s="6"/>
      <c r="F37" s="6"/>
      <c r="G37" s="6"/>
      <c r="H37" s="6"/>
      <c r="I37" s="6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4.97E-9</v>
      </c>
      <c r="C2" s="6">
        <v>6.0859999999999997E-11</v>
      </c>
      <c r="D2" s="6">
        <v>83370</v>
      </c>
      <c r="E2" s="6">
        <v>283.89999999999998</v>
      </c>
      <c r="F2" s="6">
        <v>80599.209999999992</v>
      </c>
      <c r="G2" s="6">
        <v>4.1439999999999999E-4</v>
      </c>
      <c r="H2" s="6">
        <v>4.8740000000000003E-6</v>
      </c>
      <c r="I2" s="6">
        <v>2.3755876000000001E-11</v>
      </c>
    </row>
    <row r="3" spans="1:9">
      <c r="A3" t="s">
        <v>8</v>
      </c>
      <c r="B3" s="6">
        <v>3.0009999999999999E-9</v>
      </c>
      <c r="C3" s="6">
        <v>1.4149999999999999E-11</v>
      </c>
      <c r="D3" s="6">
        <v>124100</v>
      </c>
      <c r="E3" s="6">
        <v>408.3</v>
      </c>
      <c r="F3" s="6">
        <v>166708.89000000001</v>
      </c>
      <c r="G3" s="6">
        <v>3.724E-4</v>
      </c>
      <c r="H3" s="6">
        <v>1.2589999999999999E-6</v>
      </c>
      <c r="I3" s="8">
        <v>1.5850809999999999E-12</v>
      </c>
    </row>
    <row r="4" spans="1:9">
      <c r="A4" t="s">
        <v>9</v>
      </c>
      <c r="B4" s="6">
        <v>3.457E-9</v>
      </c>
      <c r="C4" s="6">
        <v>1.4349999999999999E-11</v>
      </c>
      <c r="D4" s="6">
        <v>115000</v>
      </c>
      <c r="E4" s="6">
        <v>342.4</v>
      </c>
      <c r="F4" s="8">
        <v>117237.75999999998</v>
      </c>
      <c r="G4" s="6">
        <v>3.9750000000000001E-4</v>
      </c>
      <c r="H4" s="6">
        <v>1.15E-6</v>
      </c>
      <c r="I4" s="8">
        <v>1.3225000000000001E-12</v>
      </c>
    </row>
    <row r="5" spans="1:9">
      <c r="B5" s="9">
        <f>AVERAGE(B2:B4)</f>
        <v>3.809333333333333E-9</v>
      </c>
      <c r="C5" s="3">
        <f>STDEV(B2:B4)</f>
        <v>1.0307008942139002E-9</v>
      </c>
      <c r="D5" s="10">
        <f>AVERAGE(D2:D4)</f>
        <v>107490</v>
      </c>
      <c r="E5" s="16">
        <f>STDEV(D2:D4)</f>
        <v>21378.337166393459</v>
      </c>
      <c r="F5" s="8">
        <f>SQRT(AVERAGE(F2:F4))</f>
        <v>348.59042824877832</v>
      </c>
      <c r="G5" s="10">
        <f>AVERAGE(G2:G4)</f>
        <v>3.947666666666667E-4</v>
      </c>
      <c r="H5" s="16">
        <f>STDEV(G2:G4)</f>
        <v>2.1132991585039095E-5</v>
      </c>
      <c r="I5" s="8">
        <f>SQRT(AVERAGE(I2:I4))</f>
        <v>2.9812445387790653E-6</v>
      </c>
    </row>
    <row r="6" spans="1:9">
      <c r="F6" s="15"/>
      <c r="I6" s="15"/>
    </row>
    <row r="7" spans="1:9">
      <c r="A7" t="s">
        <v>10</v>
      </c>
      <c r="B7" s="6">
        <v>6.4269999999999996E-10</v>
      </c>
      <c r="C7" s="6">
        <v>2.8580000000000001E-12</v>
      </c>
      <c r="D7" s="6">
        <v>237400</v>
      </c>
      <c r="E7" s="6">
        <v>871.5</v>
      </c>
      <c r="F7" s="8">
        <v>759512.25</v>
      </c>
      <c r="G7" s="6">
        <v>1.526E-4</v>
      </c>
      <c r="H7" s="6">
        <v>3.8309999999999998E-7</v>
      </c>
      <c r="I7" s="8">
        <v>1.4676560999999998E-13</v>
      </c>
    </row>
    <row r="8" spans="1:9">
      <c r="A8" t="s">
        <v>11</v>
      </c>
      <c r="B8" s="6">
        <v>5.1420000000000004E-10</v>
      </c>
      <c r="C8" s="6">
        <v>2.3310000000000001E-12</v>
      </c>
      <c r="D8" s="6">
        <v>242700</v>
      </c>
      <c r="E8" s="6">
        <v>848.2</v>
      </c>
      <c r="F8" s="8">
        <v>719443.24000000011</v>
      </c>
      <c r="G8" s="6">
        <v>1.248E-4</v>
      </c>
      <c r="H8" s="6">
        <v>3.6030000000000002E-7</v>
      </c>
      <c r="I8" s="8">
        <v>1.2981609000000001E-13</v>
      </c>
    </row>
    <row r="9" spans="1:9">
      <c r="A9" t="s">
        <v>12</v>
      </c>
      <c r="B9" s="6">
        <v>6.1299999999999995E-10</v>
      </c>
      <c r="C9" s="6">
        <v>3.6090000000000001E-12</v>
      </c>
      <c r="D9" s="6">
        <v>246100</v>
      </c>
      <c r="E9" s="6">
        <v>1189</v>
      </c>
      <c r="F9" s="8">
        <v>1413721</v>
      </c>
      <c r="G9" s="6">
        <v>1.5090000000000001E-4</v>
      </c>
      <c r="H9" s="6">
        <v>5.0790000000000004E-7</v>
      </c>
      <c r="I9" s="8">
        <v>2.5796241000000005E-13</v>
      </c>
    </row>
    <row r="10" spans="1:9">
      <c r="B10" s="9">
        <f>AVERAGE(B7:B9)</f>
        <v>5.8996666666666658E-10</v>
      </c>
      <c r="C10" s="3">
        <f>STDEV(B7:B9)</f>
        <v>6.7275280254587764E-11</v>
      </c>
      <c r="D10" s="10">
        <f>AVERAGE(D7:D9)</f>
        <v>242066.66666666666</v>
      </c>
      <c r="E10" s="16">
        <f>STDEV(D7:D9)</f>
        <v>4384.4421918111011</v>
      </c>
      <c r="F10" s="8">
        <f>SQRT(AVERAGE(F7:F9))</f>
        <v>981.94984427243878</v>
      </c>
      <c r="G10" s="10">
        <f>AVERAGE(G7:G9)</f>
        <v>1.4276666666666668E-4</v>
      </c>
      <c r="H10" s="16">
        <f>STDEV(G7:G9)</f>
        <v>1.5582789651834919E-5</v>
      </c>
      <c r="I10" s="8">
        <f>SQRT(AVERAGE(I7:I9))</f>
        <v>4.2211535153320358E-7</v>
      </c>
    </row>
    <row r="11" spans="1:9">
      <c r="F11" s="15"/>
      <c r="I11" s="15"/>
    </row>
    <row r="12" spans="1:9">
      <c r="A12" t="s">
        <v>13</v>
      </c>
      <c r="B12" s="6">
        <v>1.5209999999999999E-8</v>
      </c>
      <c r="C12" s="6">
        <v>7.3260000000000001E-11</v>
      </c>
      <c r="D12" s="6">
        <v>70180</v>
      </c>
      <c r="E12" s="6">
        <v>209.9</v>
      </c>
      <c r="F12" s="8">
        <v>44058.01</v>
      </c>
      <c r="G12" s="6">
        <v>1.067E-3</v>
      </c>
      <c r="H12" s="6">
        <v>4.031E-6</v>
      </c>
      <c r="I12" s="8">
        <v>1.6248961E-11</v>
      </c>
    </row>
    <row r="13" spans="1:9">
      <c r="A13" t="s">
        <v>14</v>
      </c>
      <c r="B13" s="6">
        <v>1.5119999999999999E-8</v>
      </c>
      <c r="C13" s="6">
        <v>5.6410000000000002E-11</v>
      </c>
      <c r="D13" s="6">
        <v>68110</v>
      </c>
      <c r="E13" s="6">
        <v>156.30000000000001</v>
      </c>
      <c r="F13" s="8">
        <v>24429.690000000002</v>
      </c>
      <c r="G13" s="6">
        <v>1.0300000000000001E-3</v>
      </c>
      <c r="H13" s="6">
        <v>3.0299999999999998E-6</v>
      </c>
      <c r="I13" s="8">
        <v>9.1808999999999986E-12</v>
      </c>
    </row>
    <row r="14" spans="1:9">
      <c r="A14" t="s">
        <v>15</v>
      </c>
      <c r="B14" s="6">
        <v>1.4349999999999999E-8</v>
      </c>
      <c r="C14" s="6">
        <v>5.1759999999999998E-11</v>
      </c>
      <c r="D14" s="6">
        <v>68470</v>
      </c>
      <c r="E14" s="6">
        <v>135.69999999999999</v>
      </c>
      <c r="F14" s="8">
        <v>18414.489999999998</v>
      </c>
      <c r="G14" s="6">
        <v>9.8259999999999992E-4</v>
      </c>
      <c r="H14" s="6">
        <v>2.9610000000000001E-6</v>
      </c>
      <c r="I14" s="8">
        <v>8.7675210000000012E-12</v>
      </c>
    </row>
    <row r="15" spans="1:9">
      <c r="B15" s="9">
        <f>AVERAGE(B12:B14)</f>
        <v>1.4893333333333331E-8</v>
      </c>
      <c r="C15" s="3">
        <f>STDEV(B12:B14)</f>
        <v>4.7268735262680016E-10</v>
      </c>
      <c r="D15" s="10">
        <f>AVERAGE(D12:D14)</f>
        <v>68920</v>
      </c>
      <c r="E15" s="16">
        <f>STDEV(D12:D14)</f>
        <v>1105.9385154700058</v>
      </c>
      <c r="F15" s="8">
        <f>SQRT(AVERAGE(F12:F14))</f>
        <v>170.19811005609512</v>
      </c>
      <c r="G15" s="10">
        <f>AVERAGE(G12:G14)</f>
        <v>1.0265333333333334E-3</v>
      </c>
      <c r="H15" s="16">
        <f>STDEV(G12:G14)</f>
        <v>4.2306658262421742E-5</v>
      </c>
      <c r="I15" s="8">
        <f>SQRT(AVERAGE(I12:I14))</f>
        <v>3.376259369973423E-6</v>
      </c>
    </row>
    <row r="16" spans="1:9">
      <c r="F16" s="15"/>
      <c r="I16" s="15"/>
    </row>
    <row r="17" spans="1:9">
      <c r="A17" t="s">
        <v>16</v>
      </c>
      <c r="B17" s="6">
        <v>1.887E-8</v>
      </c>
      <c r="C17" s="6">
        <v>2.8890000000000001E-10</v>
      </c>
      <c r="D17" s="6">
        <v>161600</v>
      </c>
      <c r="E17" s="6">
        <v>1072</v>
      </c>
      <c r="F17" s="8">
        <v>1149184</v>
      </c>
      <c r="G17" s="6">
        <v>3.0490000000000001E-3</v>
      </c>
      <c r="H17" s="6">
        <v>4.2079999999999997E-5</v>
      </c>
      <c r="I17" s="8">
        <v>1.7707263999999998E-9</v>
      </c>
    </row>
    <row r="18" spans="1:9">
      <c r="A18" t="s">
        <v>17</v>
      </c>
      <c r="B18" s="6">
        <v>1.6989999999999999E-8</v>
      </c>
      <c r="C18" s="6">
        <v>1.645E-10</v>
      </c>
      <c r="D18" s="6">
        <v>158900</v>
      </c>
      <c r="E18" s="6">
        <v>899</v>
      </c>
      <c r="F18" s="8">
        <v>808201</v>
      </c>
      <c r="G18" s="6">
        <v>2.7000000000000001E-3</v>
      </c>
      <c r="H18" s="6">
        <v>2.122E-5</v>
      </c>
      <c r="I18" s="8">
        <v>4.5028840000000001E-10</v>
      </c>
    </row>
    <row r="19" spans="1:9">
      <c r="A19" t="s">
        <v>18</v>
      </c>
      <c r="B19" s="6">
        <v>1.639E-8</v>
      </c>
      <c r="C19" s="6">
        <v>1.6529999999999999E-10</v>
      </c>
      <c r="D19" s="6">
        <v>157200</v>
      </c>
      <c r="E19" s="6">
        <v>902.2</v>
      </c>
      <c r="F19" s="8">
        <v>813964.84000000008</v>
      </c>
      <c r="G19" s="6">
        <v>2.5760000000000002E-3</v>
      </c>
      <c r="H19" s="6">
        <v>2.137E-5</v>
      </c>
      <c r="I19" s="8">
        <v>4.5667690000000001E-10</v>
      </c>
    </row>
    <row r="20" spans="1:9">
      <c r="B20" s="9">
        <f>AVERAGE(B17:B19)</f>
        <v>1.7416666666666664E-8</v>
      </c>
      <c r="C20" s="3">
        <f>STDEV(B17:B19)</f>
        <v>1.2938830446888673E-9</v>
      </c>
      <c r="D20" s="10">
        <f>AVERAGE(D17:D19)</f>
        <v>159233.33333333334</v>
      </c>
      <c r="E20" s="16">
        <f>STDEV(D17:D19)</f>
        <v>2218.858565419016</v>
      </c>
      <c r="F20" s="8">
        <f>SQRT(AVERAGE(F17:F19))</f>
        <v>961.13645233130137</v>
      </c>
      <c r="G20" s="10">
        <f>AVERAGE(G17:G19)</f>
        <v>2.7750000000000001E-3</v>
      </c>
      <c r="H20" s="16">
        <f>STDEV(G17:G19)</f>
        <v>2.4525700805481579E-4</v>
      </c>
      <c r="I20" s="8">
        <f>SQRT(AVERAGE(I17:I19))</f>
        <v>2.9875807938865852E-5</v>
      </c>
    </row>
    <row r="21" spans="1:9">
      <c r="F21" s="15"/>
      <c r="I21" s="15"/>
    </row>
    <row r="22" spans="1:9">
      <c r="A22" t="s">
        <v>19</v>
      </c>
      <c r="B22" s="9">
        <v>7.0469999999999996E-6</v>
      </c>
      <c r="C22" s="3">
        <v>5.6430000000000004E-7</v>
      </c>
      <c r="D22" s="10">
        <v>24180</v>
      </c>
      <c r="E22" s="16">
        <v>1846</v>
      </c>
      <c r="F22" s="8">
        <v>3407716</v>
      </c>
      <c r="G22" s="10">
        <v>0.1704</v>
      </c>
      <c r="H22" s="16">
        <v>4.1070000000000004E-3</v>
      </c>
      <c r="I22" s="8">
        <v>1.6867449000000005E-5</v>
      </c>
    </row>
    <row r="23" spans="1:9">
      <c r="A23" t="s">
        <v>20</v>
      </c>
      <c r="B23" t="s">
        <v>30</v>
      </c>
      <c r="F23" s="15"/>
      <c r="I23" s="15"/>
    </row>
    <row r="24" spans="1:9">
      <c r="A24" t="s">
        <v>21</v>
      </c>
      <c r="F24" s="15"/>
      <c r="I24" s="15"/>
    </row>
    <row r="25" spans="1:9">
      <c r="F25" s="15"/>
      <c r="I25" s="15"/>
    </row>
    <row r="26" spans="1:9">
      <c r="F26" s="15"/>
      <c r="I26" s="15"/>
    </row>
    <row r="27" spans="1:9">
      <c r="A27" t="s">
        <v>22</v>
      </c>
      <c r="B27" s="6">
        <v>1.004E-7</v>
      </c>
      <c r="C27" s="6">
        <v>2.5289999999999998E-9</v>
      </c>
      <c r="D27" s="6">
        <v>21960</v>
      </c>
      <c r="E27" s="6">
        <v>351.3</v>
      </c>
      <c r="F27" s="8">
        <v>123411.69</v>
      </c>
      <c r="G27" s="6">
        <v>2.2060000000000001E-3</v>
      </c>
      <c r="H27" s="6">
        <v>4.2880000000000003E-5</v>
      </c>
      <c r="I27" s="8">
        <v>1.8386944000000001E-9</v>
      </c>
    </row>
    <row r="28" spans="1:9">
      <c r="A28" t="s">
        <v>23</v>
      </c>
      <c r="B28" s="6">
        <v>1.166E-7</v>
      </c>
      <c r="C28" s="6">
        <v>3.3740000000000001E-9</v>
      </c>
      <c r="D28" s="6">
        <v>21410</v>
      </c>
      <c r="E28" s="6">
        <v>441.1</v>
      </c>
      <c r="F28" s="8">
        <v>194569.21000000002</v>
      </c>
      <c r="G28" s="6">
        <v>2.496E-3</v>
      </c>
      <c r="H28" s="6">
        <v>5.0710000000000001E-5</v>
      </c>
      <c r="I28" s="8">
        <v>2.5715041000000001E-9</v>
      </c>
    </row>
    <row r="29" spans="1:9">
      <c r="A29" t="s">
        <v>24</v>
      </c>
      <c r="B29" s="6">
        <v>1.0349999999999999E-7</v>
      </c>
      <c r="C29" s="6">
        <v>1.6709999999999999E-9</v>
      </c>
      <c r="D29" s="6">
        <v>19290</v>
      </c>
      <c r="E29" s="6">
        <v>271</v>
      </c>
      <c r="F29" s="8">
        <v>73441</v>
      </c>
      <c r="G29" s="6">
        <v>1.9959999999999999E-3</v>
      </c>
      <c r="H29" s="6">
        <v>1.5869999999999999E-5</v>
      </c>
      <c r="I29" s="8">
        <v>2.5185689999999994E-10</v>
      </c>
    </row>
    <row r="30" spans="1:9">
      <c r="B30" s="9">
        <f>AVERAGE(B27:B29)</f>
        <v>1.0683333333333333E-7</v>
      </c>
      <c r="C30" s="3">
        <f>STDEV(B27:B29)</f>
        <v>8.5990309531559047E-9</v>
      </c>
      <c r="D30" s="10">
        <f>AVERAGE(D27:D29)</f>
        <v>20886.666666666668</v>
      </c>
      <c r="E30" s="16">
        <f>STDEV(D27:D29)</f>
        <v>1409.8345056542394</v>
      </c>
      <c r="F30" s="8">
        <f>SQRT(AVERAGE(F27:F29))</f>
        <v>361.21180305558494</v>
      </c>
      <c r="G30" s="10">
        <f>AVERAGE(G27:G29)</f>
        <v>2.2326666666666662E-3</v>
      </c>
      <c r="H30" s="16">
        <f>STDEV(G27:G29)</f>
        <v>2.5106440076867395E-4</v>
      </c>
      <c r="I30" s="8">
        <f>SQRT(AVERAGE(I27:I29))</f>
        <v>3.94210409130285E-5</v>
      </c>
    </row>
    <row r="31" spans="1:9">
      <c r="A31" t="s">
        <v>27</v>
      </c>
      <c r="F31" s="15"/>
      <c r="I31" s="15"/>
    </row>
    <row r="32" spans="1:9">
      <c r="A32" s="1" t="s">
        <v>25</v>
      </c>
      <c r="F32" s="15"/>
      <c r="I32" s="15"/>
    </row>
    <row r="33" spans="1:9">
      <c r="A33" s="2" t="s">
        <v>26</v>
      </c>
      <c r="F33" s="15"/>
      <c r="I33" s="15"/>
    </row>
    <row r="34" spans="1:9">
      <c r="F34" s="15"/>
    </row>
    <row r="35" spans="1:9">
      <c r="A35" t="s">
        <v>28</v>
      </c>
      <c r="F35" s="15"/>
    </row>
    <row r="36" spans="1:9">
      <c r="A36" s="4" t="s">
        <v>25</v>
      </c>
      <c r="F36" s="15"/>
    </row>
    <row r="37" spans="1:9">
      <c r="A37" s="5" t="s">
        <v>26</v>
      </c>
      <c r="F37" s="15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5.2649999999999998E-8</v>
      </c>
      <c r="C2" s="6">
        <v>2.653E-10</v>
      </c>
      <c r="D2" s="6">
        <v>8398</v>
      </c>
      <c r="E2" s="6">
        <v>30.05</v>
      </c>
      <c r="F2" s="6">
        <v>903.00250000000005</v>
      </c>
      <c r="G2" s="6">
        <v>4.4220000000000001E-4</v>
      </c>
      <c r="H2" s="6">
        <v>1.5689999999999999E-6</v>
      </c>
      <c r="I2" s="6">
        <v>2.461761E-12</v>
      </c>
    </row>
    <row r="3" spans="1:9">
      <c r="A3" t="s">
        <v>8</v>
      </c>
      <c r="B3" s="6">
        <v>1.4009999999999999E-8</v>
      </c>
      <c r="C3" s="6">
        <v>9.8680000000000002E-11</v>
      </c>
      <c r="D3" s="6">
        <v>30690</v>
      </c>
      <c r="E3" s="6">
        <v>124.3</v>
      </c>
      <c r="F3" s="6">
        <v>15450.49</v>
      </c>
      <c r="G3" s="6">
        <v>4.2999999999999999E-4</v>
      </c>
      <c r="H3" s="6">
        <v>2.4779999999999998E-6</v>
      </c>
      <c r="I3" s="8">
        <v>6.1404839999999992E-12</v>
      </c>
    </row>
    <row r="4" spans="1:9">
      <c r="A4" t="s">
        <v>9</v>
      </c>
      <c r="B4" s="6">
        <v>1.4100000000000001E-8</v>
      </c>
      <c r="C4" s="6">
        <v>1.457E-10</v>
      </c>
      <c r="D4" s="6">
        <v>29180</v>
      </c>
      <c r="E4" s="6">
        <v>270.89999999999998</v>
      </c>
      <c r="F4" s="8">
        <v>73386.809999999983</v>
      </c>
      <c r="G4" s="6">
        <v>4.1130000000000002E-4</v>
      </c>
      <c r="H4" s="6">
        <v>1.8640000000000001E-6</v>
      </c>
      <c r="I4" s="8">
        <v>3.4744960000000003E-12</v>
      </c>
    </row>
    <row r="5" spans="1:9">
      <c r="B5" s="9">
        <f>AVERAGE(B2:B4)</f>
        <v>2.6920000000000002E-8</v>
      </c>
      <c r="C5" s="3">
        <f>STDEV(B2:B4)</f>
        <v>2.2282879077892961E-8</v>
      </c>
      <c r="D5" s="10">
        <f>AVERAGE(D2:D4)</f>
        <v>22756</v>
      </c>
      <c r="E5" s="16">
        <f>STDEV(D2:D4)</f>
        <v>12457.292964364289</v>
      </c>
      <c r="F5" s="8">
        <f>SQRT(AVERAGE(F2:F4))</f>
        <v>172.95500619139841</v>
      </c>
      <c r="G5" s="10">
        <f>AVERAGE(G2:G4)</f>
        <v>4.278333333333334E-4</v>
      </c>
      <c r="H5" s="16">
        <f>STDEV(G2:G4)</f>
        <v>1.5563525735942133E-5</v>
      </c>
      <c r="I5" s="8">
        <f>SQRT(AVERAGE(I2:I4))</f>
        <v>2.0063848916230735E-6</v>
      </c>
    </row>
    <row r="6" spans="1:9">
      <c r="F6" s="15"/>
      <c r="I6" s="15"/>
    </row>
    <row r="7" spans="1:9">
      <c r="A7" t="s">
        <v>10</v>
      </c>
      <c r="B7" s="6">
        <v>6.3169999999999996E-9</v>
      </c>
      <c r="C7" s="6">
        <v>3.5349999999999999E-11</v>
      </c>
      <c r="D7" s="6">
        <v>54520</v>
      </c>
      <c r="E7" s="6">
        <v>191</v>
      </c>
      <c r="F7" s="8">
        <v>36481</v>
      </c>
      <c r="G7" s="6">
        <v>3.4440000000000002E-4</v>
      </c>
      <c r="H7" s="6">
        <v>1.5030000000000001E-6</v>
      </c>
      <c r="I7" s="8">
        <v>2.2590090000000003E-12</v>
      </c>
    </row>
    <row r="8" spans="1:9">
      <c r="A8" t="s">
        <v>11</v>
      </c>
      <c r="B8" s="6">
        <v>7.7300000000000004E-9</v>
      </c>
      <c r="C8" s="6">
        <v>5.6129999999999998E-11</v>
      </c>
      <c r="D8" s="6">
        <v>66140</v>
      </c>
      <c r="E8" s="6">
        <v>446.2</v>
      </c>
      <c r="F8" s="8">
        <v>199094.44</v>
      </c>
      <c r="G8" s="6">
        <v>5.1119999999999996E-4</v>
      </c>
      <c r="H8" s="6">
        <v>1.373E-6</v>
      </c>
      <c r="I8" s="8">
        <v>1.8851289999999999E-12</v>
      </c>
    </row>
    <row r="9" spans="1:9">
      <c r="A9" t="s">
        <v>12</v>
      </c>
      <c r="B9" s="6">
        <v>8.2540000000000007E-9</v>
      </c>
      <c r="C9" s="6">
        <v>1.143E-10</v>
      </c>
      <c r="D9" s="6">
        <v>50530</v>
      </c>
      <c r="E9" s="6">
        <v>654.6</v>
      </c>
      <c r="F9" s="8">
        <v>428501.16000000003</v>
      </c>
      <c r="G9" s="6">
        <v>4.171E-4</v>
      </c>
      <c r="H9" s="6">
        <v>2.0449999999999999E-6</v>
      </c>
      <c r="I9" s="8">
        <v>4.1820249999999996E-12</v>
      </c>
    </row>
    <row r="10" spans="1:9">
      <c r="B10" s="9">
        <f>AVERAGE(B7:B9)</f>
        <v>7.4336666666666672E-9</v>
      </c>
      <c r="C10" s="3">
        <f>STDEV(B7:B9)</f>
        <v>1.0019243151722261E-9</v>
      </c>
      <c r="D10" s="10">
        <f>AVERAGE(D7:D9)</f>
        <v>57063.333333333336</v>
      </c>
      <c r="E10" s="16">
        <f>STDEV(D7:D9)</f>
        <v>8109.8355922504998</v>
      </c>
      <c r="F10" s="8">
        <f>SQRT(AVERAGE(F7:F9))</f>
        <v>470.48790278461644</v>
      </c>
      <c r="G10" s="10">
        <f>AVERAGE(G7:G9)</f>
        <v>4.2423333333333331E-4</v>
      </c>
      <c r="H10" s="16">
        <f>STDEV(G7:G9)</f>
        <v>8.3628483983229829E-5</v>
      </c>
      <c r="I10" s="8">
        <f>SQRT(AVERAGE(I7:I9))</f>
        <v>1.6659494790258998E-6</v>
      </c>
    </row>
    <row r="11" spans="1:9">
      <c r="F11" s="15"/>
      <c r="I11" s="15"/>
    </row>
    <row r="12" spans="1:9">
      <c r="A12" t="s">
        <v>13</v>
      </c>
      <c r="B12" s="6">
        <v>8.1199999999999993E-9</v>
      </c>
      <c r="C12" s="6">
        <v>1.05E-10</v>
      </c>
      <c r="D12" s="6">
        <v>11500</v>
      </c>
      <c r="E12" s="6">
        <v>29.3</v>
      </c>
      <c r="F12" s="8">
        <v>858.49</v>
      </c>
      <c r="G12" s="6">
        <v>9.2999999999999997E-5</v>
      </c>
      <c r="H12" s="6">
        <v>1.1799999999999999E-6</v>
      </c>
      <c r="I12" s="8">
        <v>1.3923999999999998E-12</v>
      </c>
    </row>
    <row r="13" spans="1:9">
      <c r="A13" t="s">
        <v>14</v>
      </c>
      <c r="B13" s="6">
        <v>9.3730000000000006E-9</v>
      </c>
      <c r="C13" s="6">
        <v>7.2150000000000004E-11</v>
      </c>
      <c r="D13" s="6">
        <v>10240</v>
      </c>
      <c r="E13" s="6">
        <v>25.47</v>
      </c>
      <c r="F13" s="8">
        <v>648.72089999999992</v>
      </c>
      <c r="G13" s="6">
        <v>9.5950000000000001E-5</v>
      </c>
      <c r="H13" s="6">
        <v>6.9879999999999998E-7</v>
      </c>
      <c r="I13" s="8">
        <v>4.8832144000000003E-13</v>
      </c>
    </row>
    <row r="14" spans="1:9">
      <c r="A14" t="s">
        <v>15</v>
      </c>
      <c r="B14" s="6">
        <v>6.8420000000000002E-9</v>
      </c>
      <c r="C14" s="6">
        <v>4.737E-11</v>
      </c>
      <c r="D14" s="6">
        <v>12970</v>
      </c>
      <c r="E14" s="6">
        <v>36.82</v>
      </c>
      <c r="F14" s="8">
        <v>1355.7124000000001</v>
      </c>
      <c r="G14" s="6">
        <v>8.8709999999999996E-5</v>
      </c>
      <c r="H14" s="6">
        <v>5.6010000000000005E-7</v>
      </c>
      <c r="I14" s="8">
        <v>3.1371201000000006E-13</v>
      </c>
    </row>
    <row r="15" spans="1:9">
      <c r="B15" s="9">
        <f>AVERAGE(B12:B14)</f>
        <v>8.1116666666666658E-9</v>
      </c>
      <c r="C15" s="3">
        <f>STDEV(B12:B14)</f>
        <v>1.2655205779967918E-9</v>
      </c>
      <c r="D15" s="10">
        <f>AVERAGE(D12:D14)</f>
        <v>11570</v>
      </c>
      <c r="E15" s="16">
        <f>STDEV(D12:D14)</f>
        <v>1366.3454907160194</v>
      </c>
      <c r="F15" s="8">
        <f>SQRT(AVERAGE(F12:F14))</f>
        <v>30.891872178077307</v>
      </c>
      <c r="G15" s="10">
        <f>AVERAGE(G12:G14)</f>
        <v>9.2553333333333327E-5</v>
      </c>
      <c r="H15" s="16">
        <f>STDEV(G12:G14)</f>
        <v>3.6406089234265948E-6</v>
      </c>
      <c r="I15" s="8">
        <f>SQRT(AVERAGE(I12:I14))</f>
        <v>8.5526476407406537E-7</v>
      </c>
    </row>
    <row r="16" spans="1:9">
      <c r="F16" s="15"/>
      <c r="I16" s="15"/>
    </row>
    <row r="17" spans="1:9">
      <c r="A17" t="s">
        <v>16</v>
      </c>
      <c r="B17" s="6">
        <v>6.2200000000000001E-8</v>
      </c>
      <c r="C17" s="6">
        <v>7.8389999999999995E-10</v>
      </c>
      <c r="D17" s="6">
        <v>48090</v>
      </c>
      <c r="E17" s="6">
        <v>596.1</v>
      </c>
      <c r="F17" s="8">
        <v>355335.21</v>
      </c>
      <c r="G17" s="6">
        <v>2.9910000000000002E-3</v>
      </c>
      <c r="H17" s="6">
        <v>6.8059999999999997E-6</v>
      </c>
      <c r="I17" s="8">
        <v>4.6321635999999996E-11</v>
      </c>
    </row>
    <row r="18" spans="1:9">
      <c r="A18" t="s">
        <v>17</v>
      </c>
      <c r="B18" s="6">
        <v>5.1030000000000001E-8</v>
      </c>
      <c r="C18" s="6">
        <v>7.7729999999999999E-10</v>
      </c>
      <c r="D18" s="6">
        <v>76960</v>
      </c>
      <c r="E18" s="6">
        <v>1147</v>
      </c>
      <c r="F18" s="8">
        <v>1315609</v>
      </c>
      <c r="G18" s="6">
        <v>3.9269999999999999E-3</v>
      </c>
      <c r="H18" s="6">
        <v>1.2480000000000001E-5</v>
      </c>
      <c r="I18" s="8">
        <v>1.5575040000000003E-10</v>
      </c>
    </row>
    <row r="19" spans="1:9">
      <c r="A19" t="s">
        <v>18</v>
      </c>
      <c r="B19" t="s">
        <v>30</v>
      </c>
      <c r="C19" s="6"/>
      <c r="D19" s="6"/>
      <c r="E19" s="6"/>
      <c r="F19" s="8"/>
      <c r="G19" s="6"/>
      <c r="H19" s="6"/>
      <c r="I19" s="8"/>
    </row>
    <row r="20" spans="1:9">
      <c r="B20" s="9">
        <f>AVERAGE(B17:B19)</f>
        <v>5.6615000000000001E-8</v>
      </c>
      <c r="C20" s="3">
        <f>STDEV(B17:B19)</f>
        <v>7.8983827458537367E-9</v>
      </c>
      <c r="D20" s="10">
        <f>AVERAGE(D17:D19)</f>
        <v>62525</v>
      </c>
      <c r="E20" s="16">
        <f>STDEV(D17:D19)</f>
        <v>20414.172772855625</v>
      </c>
      <c r="F20" s="8">
        <f>SQRT(AVERAGE(F17:F19))</f>
        <v>914.0416319840142</v>
      </c>
      <c r="G20" s="10">
        <f>AVERAGE(G17:G19)</f>
        <v>3.4590000000000003E-3</v>
      </c>
      <c r="H20" s="16">
        <f>STDEV(G17:G19)</f>
        <v>6.6185194719060837E-4</v>
      </c>
      <c r="I20" s="8">
        <f>SQRT(AVERAGE(I17:I19))</f>
        <v>1.0051667423865555E-5</v>
      </c>
    </row>
    <row r="21" spans="1:9">
      <c r="F21" s="15"/>
      <c r="I21" s="15"/>
    </row>
    <row r="22" spans="1:9">
      <c r="A22" t="s">
        <v>19</v>
      </c>
      <c r="B22" s="6">
        <v>2.4600000000000001E-7</v>
      </c>
      <c r="C22" s="6">
        <v>1.28E-8</v>
      </c>
      <c r="D22" s="6">
        <v>120200</v>
      </c>
      <c r="E22" s="6">
        <v>6063</v>
      </c>
      <c r="F22" s="8">
        <v>36759969</v>
      </c>
      <c r="G22" s="6">
        <v>2.9559999999999999E-2</v>
      </c>
      <c r="H22" s="6">
        <v>3.7659999999999999E-4</v>
      </c>
      <c r="I22" s="8">
        <v>1.4182755999999998E-7</v>
      </c>
    </row>
    <row r="23" spans="1:9">
      <c r="A23" t="s">
        <v>20</v>
      </c>
      <c r="B23" s="6">
        <v>7.1230000000000005E-7</v>
      </c>
      <c r="C23" s="6">
        <v>3.2339999999999997E-8</v>
      </c>
      <c r="D23" s="6">
        <v>61690</v>
      </c>
      <c r="E23" s="6">
        <v>2479</v>
      </c>
      <c r="F23" s="8">
        <v>6145441</v>
      </c>
      <c r="G23" s="6">
        <v>4.394E-2</v>
      </c>
      <c r="H23" s="6">
        <v>9.2770000000000005E-4</v>
      </c>
      <c r="I23" s="8">
        <v>8.6062729000000007E-7</v>
      </c>
    </row>
    <row r="24" spans="1:9">
      <c r="A24" t="s">
        <v>21</v>
      </c>
      <c r="B24" t="s">
        <v>30</v>
      </c>
      <c r="C24" s="6"/>
      <c r="D24" s="6"/>
      <c r="E24" s="6"/>
      <c r="F24" s="8"/>
      <c r="G24" s="6"/>
      <c r="H24" s="6"/>
      <c r="I24" s="8"/>
    </row>
    <row r="25" spans="1:9">
      <c r="B25" s="9">
        <f>AVERAGE(B22:B24)</f>
        <v>4.7915E-7</v>
      </c>
      <c r="C25" s="3">
        <f>STDEV(B22:B24)</f>
        <v>3.2972389206728713E-7</v>
      </c>
      <c r="D25" s="10">
        <f>AVERAGE(D22:D24)</f>
        <v>90945</v>
      </c>
      <c r="E25" s="16">
        <f>STDEV(D22:D24)</f>
        <v>41372.817767224893</v>
      </c>
      <c r="F25" s="8">
        <f>SQRT(AVERAGE(F22:F24))</f>
        <v>4631.7064889735839</v>
      </c>
      <c r="G25" s="10">
        <f>AVERAGE(G22:G24)</f>
        <v>3.6749999999999998E-2</v>
      </c>
      <c r="H25" s="16">
        <f>STDEV(G22:G24)</f>
        <v>1.0168195513462572E-2</v>
      </c>
      <c r="I25" s="8">
        <f>SQRT(AVERAGE(I22:I24))</f>
        <v>7.079741697265516E-4</v>
      </c>
    </row>
    <row r="26" spans="1:9">
      <c r="F26" s="15"/>
      <c r="I26" s="15"/>
    </row>
    <row r="27" spans="1:9">
      <c r="A27" t="s">
        <v>22</v>
      </c>
      <c r="B27" s="6">
        <v>4.6629999999999999E-7</v>
      </c>
      <c r="C27" s="6">
        <v>6.9770000000000002E-9</v>
      </c>
      <c r="D27" s="6">
        <v>11910</v>
      </c>
      <c r="E27" s="6">
        <v>174.1</v>
      </c>
      <c r="F27" s="8">
        <v>30310.809999999998</v>
      </c>
      <c r="G27" s="6">
        <v>5.5510000000000004E-3</v>
      </c>
      <c r="H27" s="6">
        <v>1.768E-5</v>
      </c>
      <c r="I27" s="8">
        <v>3.1258240000000001E-10</v>
      </c>
    </row>
    <row r="28" spans="1:9">
      <c r="A28" t="s">
        <v>23</v>
      </c>
      <c r="B28" s="6">
        <v>3.2090000000000002E-7</v>
      </c>
      <c r="C28" s="6">
        <v>6.6860000000000003E-9</v>
      </c>
      <c r="D28" s="6">
        <v>18800</v>
      </c>
      <c r="E28" s="6">
        <v>373.9</v>
      </c>
      <c r="F28" s="8">
        <v>139801.21</v>
      </c>
      <c r="G28" s="6">
        <v>6.0330000000000002E-3</v>
      </c>
      <c r="H28" s="6">
        <v>3.7419999999999997E-5</v>
      </c>
      <c r="I28" s="8">
        <v>1.4002563999999998E-9</v>
      </c>
    </row>
    <row r="29" spans="1:9">
      <c r="A29" t="s">
        <v>24</v>
      </c>
      <c r="B29" s="6">
        <v>4.3230000000000003E-7</v>
      </c>
      <c r="C29" s="6">
        <v>1.044E-8</v>
      </c>
      <c r="D29" s="6">
        <v>21140</v>
      </c>
      <c r="E29" s="6">
        <v>491.8</v>
      </c>
      <c r="F29" s="8">
        <v>241867.24000000002</v>
      </c>
      <c r="G29" s="6">
        <v>9.1400000000000006E-3</v>
      </c>
      <c r="H29" s="6">
        <v>5.9169999999999998E-5</v>
      </c>
      <c r="I29" s="8">
        <v>3.5010888999999996E-9</v>
      </c>
    </row>
    <row r="30" spans="1:9">
      <c r="B30" s="9">
        <f>AVERAGE(B27:B29)</f>
        <v>4.0650000000000005E-7</v>
      </c>
      <c r="C30" s="3">
        <f>STDEV(B27:B29)</f>
        <v>7.6056031976431679E-8</v>
      </c>
      <c r="D30" s="10">
        <f>AVERAGE(D27:D29)</f>
        <v>17283.333333333332</v>
      </c>
      <c r="E30" s="16">
        <f>STDEV(D27:D29)</f>
        <v>4798.2739952334232</v>
      </c>
      <c r="F30" s="8">
        <f>SQRT(AVERAGE(F27:F29))</f>
        <v>370.57579521603947</v>
      </c>
      <c r="G30" s="10">
        <f>AVERAGE(G27:G29)</f>
        <v>6.9080000000000001E-3</v>
      </c>
      <c r="H30" s="16">
        <f>STDEV(G27:G29)</f>
        <v>1.9479345471550117E-3</v>
      </c>
      <c r="I30" s="8">
        <f>SQRT(AVERAGE(I27:I29))</f>
        <v>4.1689038127546191E-5</v>
      </c>
    </row>
    <row r="31" spans="1:9">
      <c r="A31" t="s">
        <v>27</v>
      </c>
      <c r="F31" s="15"/>
      <c r="I31" s="15"/>
    </row>
    <row r="32" spans="1:9">
      <c r="A32" s="1" t="s">
        <v>25</v>
      </c>
      <c r="I32" s="15"/>
    </row>
    <row r="33" spans="1:9">
      <c r="A33" s="2" t="s">
        <v>26</v>
      </c>
      <c r="I33" s="15"/>
    </row>
    <row r="34" spans="1:9">
      <c r="I34" s="15"/>
    </row>
    <row r="35" spans="1:9">
      <c r="A35" t="s">
        <v>28</v>
      </c>
    </row>
    <row r="36" spans="1:9">
      <c r="A36" s="4" t="s">
        <v>25</v>
      </c>
    </row>
    <row r="37" spans="1:9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</row>
    <row r="2" spans="1:7">
      <c r="A2" t="s">
        <v>7</v>
      </c>
      <c r="B2" s="6">
        <v>3.1480000000000001E-8</v>
      </c>
      <c r="C2" s="6">
        <v>3.5069999999999999E-10</v>
      </c>
      <c r="D2" s="6">
        <v>46030</v>
      </c>
      <c r="E2" s="6">
        <v>503.5</v>
      </c>
      <c r="F2" s="6">
        <v>1.449E-3</v>
      </c>
      <c r="G2" s="6">
        <v>3.0539999999999999E-6</v>
      </c>
    </row>
    <row r="3" spans="1:7">
      <c r="A3" t="s">
        <v>8</v>
      </c>
      <c r="B3" s="6">
        <v>1.7900000000000001E-8</v>
      </c>
      <c r="C3" s="6">
        <v>1.9570000000000001E-10</v>
      </c>
      <c r="D3" s="6">
        <v>79020</v>
      </c>
      <c r="E3" s="6">
        <v>843.3</v>
      </c>
      <c r="F3" s="6">
        <v>1.415E-3</v>
      </c>
      <c r="G3" s="6">
        <v>3.3440000000000001E-6</v>
      </c>
    </row>
    <row r="4" spans="1:7">
      <c r="A4" t="s">
        <v>9</v>
      </c>
      <c r="B4" s="6">
        <v>3.1639999999999997E-8</v>
      </c>
      <c r="C4" s="6">
        <v>1.343E-9</v>
      </c>
      <c r="D4" s="6">
        <v>72640</v>
      </c>
      <c r="E4" s="6">
        <v>3022</v>
      </c>
      <c r="F4" s="6">
        <v>2.2980000000000001E-3</v>
      </c>
      <c r="G4" s="6">
        <v>1.942E-5</v>
      </c>
    </row>
    <row r="5" spans="1:7">
      <c r="B5" s="9">
        <f>AVERAGE(B2:B4)</f>
        <v>2.7006666666666666E-8</v>
      </c>
      <c r="C5" s="3">
        <f>STDEV(B2:B4)</f>
        <v>7.887010417980524E-9</v>
      </c>
      <c r="D5" s="10">
        <f>AVERAGE(D2:D4)</f>
        <v>65896.666666666672</v>
      </c>
      <c r="E5" s="13">
        <f>STDEV(D2:D4)</f>
        <v>17498.269438242543</v>
      </c>
      <c r="F5" s="10">
        <f>AVERAGE(F2:F4)</f>
        <v>1.7206666666666666E-3</v>
      </c>
      <c r="G5" s="13">
        <f>STDEV(F2:F4)</f>
        <v>5.0027425811581929E-4</v>
      </c>
    </row>
    <row r="7" spans="1:7">
      <c r="A7" t="s">
        <v>10</v>
      </c>
      <c r="B7" s="6">
        <v>1.04E-8</v>
      </c>
      <c r="C7" s="6">
        <v>4.4430000000000002E-11</v>
      </c>
      <c r="D7" s="6">
        <v>92430</v>
      </c>
      <c r="E7" s="6">
        <v>383.4</v>
      </c>
      <c r="F7" s="6">
        <v>9.6170000000000001E-4</v>
      </c>
      <c r="G7" s="6">
        <v>9.737000000000001E-7</v>
      </c>
    </row>
    <row r="8" spans="1:7">
      <c r="A8" t="s">
        <v>11</v>
      </c>
      <c r="B8" s="6">
        <v>1.33E-8</v>
      </c>
      <c r="C8" s="6">
        <v>7.1330000000000001E-11</v>
      </c>
      <c r="D8" s="6">
        <v>88880</v>
      </c>
      <c r="E8" s="6">
        <v>462.9</v>
      </c>
      <c r="F8" s="6">
        <v>1.1820000000000001E-3</v>
      </c>
      <c r="G8" s="6">
        <v>1.5149999999999999E-6</v>
      </c>
    </row>
    <row r="9" spans="1:7">
      <c r="A9" t="s">
        <v>12</v>
      </c>
      <c r="B9" s="6">
        <v>1.119E-8</v>
      </c>
      <c r="C9" s="6">
        <v>1.0489999999999999E-10</v>
      </c>
      <c r="D9" s="6">
        <v>89390</v>
      </c>
      <c r="E9" s="6">
        <v>814.3</v>
      </c>
      <c r="F9" s="6">
        <v>1.0009999999999999E-3</v>
      </c>
      <c r="G9" s="6">
        <v>2.2110000000000001E-6</v>
      </c>
    </row>
    <row r="10" spans="1:7">
      <c r="B10" s="14">
        <f>AVERAGE(B7:B9)</f>
        <v>1.1630000000000001E-8</v>
      </c>
      <c r="C10" s="3">
        <f>STDEV(B7:B9)</f>
        <v>1.4992331373072034E-9</v>
      </c>
      <c r="D10" s="10">
        <f>AVERAGE(D7:D9)</f>
        <v>90233.333333333328</v>
      </c>
      <c r="E10" s="13">
        <f>STDEV(D7:D9)</f>
        <v>1919.383581604608</v>
      </c>
      <c r="F10" s="10">
        <f>AVERAGE(F7:F9)</f>
        <v>1.0482333333333334E-3</v>
      </c>
      <c r="G10" s="13">
        <f>STDEV(F7:F9)</f>
        <v>1.1750005673757503E-4</v>
      </c>
    </row>
    <row r="12" spans="1:7">
      <c r="A12" t="s">
        <v>13</v>
      </c>
      <c r="B12" s="6">
        <v>5.9950000000000004E-7</v>
      </c>
      <c r="C12" s="6">
        <v>8.1690000000000002E-9</v>
      </c>
      <c r="D12" s="6">
        <v>11390</v>
      </c>
      <c r="E12" s="6">
        <v>150.30000000000001</v>
      </c>
      <c r="F12" s="6">
        <v>6.8310000000000003E-3</v>
      </c>
      <c r="G12" s="6">
        <v>2.3260000000000001E-5</v>
      </c>
    </row>
    <row r="13" spans="1:7">
      <c r="A13" t="s">
        <v>14</v>
      </c>
      <c r="B13" s="6">
        <v>6.7729999999999996E-7</v>
      </c>
      <c r="C13" s="6">
        <v>6.5979999999999998E-9</v>
      </c>
      <c r="D13" s="6">
        <v>11060</v>
      </c>
      <c r="E13" s="6">
        <v>104.2</v>
      </c>
      <c r="F13" s="6">
        <v>7.4900000000000001E-3</v>
      </c>
      <c r="G13" s="6">
        <v>1.8539999999999999E-5</v>
      </c>
    </row>
    <row r="14" spans="1:7">
      <c r="A14" t="s">
        <v>15</v>
      </c>
      <c r="B14" s="6">
        <v>5.2450000000000002E-7</v>
      </c>
      <c r="C14" s="6">
        <v>7.1969999999999999E-9</v>
      </c>
      <c r="D14" s="6">
        <v>13920</v>
      </c>
      <c r="E14" s="6">
        <v>185.4</v>
      </c>
      <c r="F14" s="6">
        <v>7.3029999999999996E-3</v>
      </c>
      <c r="G14" s="6">
        <v>2.4170000000000001E-5</v>
      </c>
    </row>
    <row r="15" spans="1:7">
      <c r="B15" s="9">
        <f>AVERAGE(B12:B14)</f>
        <v>6.004333333333333E-7</v>
      </c>
      <c r="C15" s="3">
        <f>STDEV(B12:B14)</f>
        <v>7.6404275622070584E-8</v>
      </c>
      <c r="D15" s="10">
        <f>AVERAGE(D12:D14)</f>
        <v>12123.333333333334</v>
      </c>
      <c r="E15" s="13">
        <f>STDEV(D12:D14)</f>
        <v>1564.6831415124736</v>
      </c>
      <c r="F15" s="10">
        <f>AVERAGE(F12:F14)</f>
        <v>7.208E-3</v>
      </c>
      <c r="G15" s="13">
        <f>STDEV(F12:F14)</f>
        <v>3.3961595957787363E-4</v>
      </c>
    </row>
    <row r="17" spans="1:7">
      <c r="A17" t="s">
        <v>16</v>
      </c>
      <c r="B17" s="6">
        <v>3.9140000000000003E-9</v>
      </c>
      <c r="C17" s="6">
        <v>3.4179999999999999E-11</v>
      </c>
      <c r="D17" s="6">
        <v>144600</v>
      </c>
      <c r="E17" s="6">
        <v>909.1</v>
      </c>
      <c r="F17" s="6">
        <v>5.6579999999999998E-4</v>
      </c>
      <c r="G17" s="6">
        <v>3.427E-6</v>
      </c>
    </row>
    <row r="18" spans="1:7">
      <c r="A18" t="s">
        <v>17</v>
      </c>
      <c r="B18" s="6">
        <v>5.183E-9</v>
      </c>
      <c r="C18" s="6">
        <v>1.6990000000000001E-11</v>
      </c>
      <c r="D18" s="6">
        <v>116100</v>
      </c>
      <c r="E18" s="6">
        <v>271.60000000000002</v>
      </c>
      <c r="F18" s="6">
        <v>6.0170000000000004E-4</v>
      </c>
      <c r="G18" s="6">
        <v>1.3820000000000001E-6</v>
      </c>
    </row>
    <row r="19" spans="1:7">
      <c r="A19" t="s">
        <v>18</v>
      </c>
      <c r="B19" s="6">
        <v>4.7520000000000001E-9</v>
      </c>
      <c r="C19" s="6">
        <v>1.4559999999999999E-11</v>
      </c>
      <c r="D19" s="6">
        <v>133300</v>
      </c>
      <c r="E19" s="6">
        <v>305.89999999999998</v>
      </c>
      <c r="F19" s="6">
        <v>6.3330000000000005E-4</v>
      </c>
      <c r="G19" s="6">
        <v>1.285E-6</v>
      </c>
    </row>
    <row r="20" spans="1:7">
      <c r="B20" s="9">
        <f>AVERAGE(B17:B19)</f>
        <v>4.6163333333333332E-9</v>
      </c>
      <c r="C20" s="3">
        <f>STDEV(B17:B19)</f>
        <v>6.4528624139472635E-10</v>
      </c>
      <c r="D20" s="10">
        <f>AVERAGE(D17:D19)</f>
        <v>131333.33333333334</v>
      </c>
      <c r="E20" s="13">
        <f>STDEV(D17:D19)</f>
        <v>14351.422693702996</v>
      </c>
      <c r="F20" s="10">
        <f>AVERAGE(F17:F19)</f>
        <v>6.0026666666666677E-4</v>
      </c>
      <c r="G20" s="13">
        <f>STDEV(F17:F19)</f>
        <v>3.3772819446018061E-5</v>
      </c>
    </row>
    <row r="22" spans="1:7">
      <c r="A22" t="s">
        <v>19</v>
      </c>
      <c r="B22" s="6">
        <v>3.3390000000000002E-9</v>
      </c>
      <c r="C22" s="6">
        <v>1.491E-11</v>
      </c>
      <c r="D22" s="6">
        <v>46530</v>
      </c>
      <c r="E22" s="6">
        <v>188.2</v>
      </c>
      <c r="F22" s="6">
        <v>1.5540000000000001E-4</v>
      </c>
      <c r="G22" s="6">
        <v>2.945E-7</v>
      </c>
    </row>
    <row r="23" spans="1:7">
      <c r="A23" t="s">
        <v>20</v>
      </c>
      <c r="B23" s="6">
        <v>3.1949999999999998E-9</v>
      </c>
      <c r="C23" s="6">
        <v>1.513E-11</v>
      </c>
      <c r="D23" s="6">
        <v>55680</v>
      </c>
      <c r="E23" s="6">
        <v>244.1</v>
      </c>
      <c r="F23" s="6">
        <v>1.7789999999999999E-4</v>
      </c>
      <c r="G23" s="6">
        <v>3.1860000000000001E-7</v>
      </c>
    </row>
    <row r="24" spans="1:7">
      <c r="A24" t="s">
        <v>21</v>
      </c>
      <c r="B24" s="6">
        <v>2.599E-10</v>
      </c>
      <c r="C24" s="6">
        <v>3.2399999999999999E-12</v>
      </c>
      <c r="D24" s="6">
        <v>92630</v>
      </c>
      <c r="E24" s="6">
        <v>593</v>
      </c>
      <c r="F24" s="6">
        <v>2.4070000000000002E-5</v>
      </c>
      <c r="G24" s="6">
        <v>2.5759999999999998E-7</v>
      </c>
    </row>
    <row r="25" spans="1:7">
      <c r="B25" s="9">
        <f>AVERAGE(B22:B24)</f>
        <v>2.2646333333333332E-9</v>
      </c>
      <c r="C25" s="3">
        <f>STDEV(B22:B24)</f>
        <v>1.737642311677905E-9</v>
      </c>
      <c r="D25" s="10">
        <f>AVERAGE(D22:D24)</f>
        <v>64946.666666666664</v>
      </c>
      <c r="E25" s="13">
        <f>STDEV(D22:D24)</f>
        <v>24407.085719793198</v>
      </c>
      <c r="F25" s="10">
        <f>AVERAGE(F22:F24)</f>
        <v>1.1912333333333334E-4</v>
      </c>
      <c r="G25" s="13">
        <f>STDEV(F22:F24)</f>
        <v>8.308378080788893E-5</v>
      </c>
    </row>
    <row r="27" spans="1:7">
      <c r="A27" t="s">
        <v>22</v>
      </c>
      <c r="B27" s="6">
        <v>2.318E-4</v>
      </c>
      <c r="C27" s="6">
        <v>3.2019999999999998E-4</v>
      </c>
      <c r="D27" s="6">
        <v>1429</v>
      </c>
      <c r="E27" s="6">
        <v>1971</v>
      </c>
      <c r="F27" s="6">
        <v>0.33119999999999999</v>
      </c>
      <c r="G27" s="6">
        <v>2.462E-2</v>
      </c>
    </row>
    <row r="28" spans="1:7">
      <c r="A28" t="s">
        <v>23</v>
      </c>
      <c r="B28" s="6">
        <v>8.5039999999999999E-5</v>
      </c>
      <c r="C28" s="6">
        <v>6.7230000000000005E-5</v>
      </c>
      <c r="D28" s="6">
        <v>4998</v>
      </c>
      <c r="E28" s="6">
        <v>3921</v>
      </c>
      <c r="F28" s="6">
        <v>0.42499999999999999</v>
      </c>
      <c r="G28" s="6">
        <v>4.1340000000000002E-2</v>
      </c>
    </row>
    <row r="29" spans="1:7">
      <c r="A29" t="s">
        <v>24</v>
      </c>
      <c r="B29" s="6">
        <v>2.8909999999999999E-5</v>
      </c>
      <c r="C29" s="6">
        <v>8.1499999999999999E-6</v>
      </c>
      <c r="D29" s="6">
        <v>7666</v>
      </c>
      <c r="E29" s="6">
        <v>2089</v>
      </c>
      <c r="F29" s="6">
        <v>0.22159999999999999</v>
      </c>
      <c r="G29" s="6">
        <v>1.6E-2</v>
      </c>
    </row>
    <row r="30" spans="1:7">
      <c r="B30" s="9">
        <f>AVERAGE(B27:B29)</f>
        <v>1.1525E-4</v>
      </c>
      <c r="C30" s="3">
        <f>STDEV(B27:B29)</f>
        <v>1.0476435987491165E-4</v>
      </c>
      <c r="D30" s="10">
        <f>AVERAGE(D27:D29)</f>
        <v>4697.666666666667</v>
      </c>
      <c r="E30" s="13">
        <f>STDEV(D27:D29)</f>
        <v>3129.3277765892999</v>
      </c>
      <c r="F30" s="10">
        <f>AVERAGE(F27:F29)</f>
        <v>0.32593333333333335</v>
      </c>
      <c r="G30" s="13">
        <f>STDEV(F27:F29)</f>
        <v>0.10180222656373146</v>
      </c>
    </row>
    <row r="31" spans="1:7">
      <c r="A31" t="s">
        <v>27</v>
      </c>
    </row>
    <row r="32" spans="1:7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  <col min="3" max="3" width="12.16406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9.4990000000000006E-8</v>
      </c>
      <c r="C2" s="6">
        <v>5.2390000000000002E-10</v>
      </c>
      <c r="D2" s="6">
        <v>105800</v>
      </c>
      <c r="E2" s="6">
        <v>470.7</v>
      </c>
      <c r="F2" s="6">
        <f>E2^2</f>
        <v>221558.49</v>
      </c>
      <c r="G2" s="6">
        <v>1.005E-2</v>
      </c>
      <c r="H2" s="6">
        <v>3.277E-5</v>
      </c>
      <c r="I2" s="6">
        <f>H2^2</f>
        <v>1.0738729E-9</v>
      </c>
    </row>
    <row r="3" spans="1:9">
      <c r="A3" t="s">
        <v>8</v>
      </c>
      <c r="B3" s="6">
        <v>1.0649999999999999E-7</v>
      </c>
      <c r="C3" s="6">
        <v>7.1959999999999998E-10</v>
      </c>
      <c r="D3" s="6">
        <v>96390</v>
      </c>
      <c r="E3" s="6">
        <v>525.70000000000005</v>
      </c>
      <c r="F3" s="8">
        <f t="shared" ref="F3:F4" si="0">E3^2</f>
        <v>276360.49000000005</v>
      </c>
      <c r="G3" s="6">
        <v>1.026E-2</v>
      </c>
      <c r="H3" s="6">
        <v>4.0960000000000001E-5</v>
      </c>
      <c r="I3" s="8">
        <f t="shared" ref="I3:I4" si="1">H3^2</f>
        <v>1.6777216000000002E-9</v>
      </c>
    </row>
    <row r="4" spans="1:9">
      <c r="A4" t="s">
        <v>9</v>
      </c>
      <c r="B4" s="6">
        <v>9.9149999999999998E-8</v>
      </c>
      <c r="C4" s="6">
        <v>4.2279999999999998E-10</v>
      </c>
      <c r="D4" s="6">
        <v>106300</v>
      </c>
      <c r="E4" s="6">
        <v>367.5</v>
      </c>
      <c r="F4" s="8">
        <f t="shared" si="0"/>
        <v>135056.25</v>
      </c>
      <c r="G4" s="6">
        <v>1.0540000000000001E-2</v>
      </c>
      <c r="H4" s="6">
        <v>2.6319999999999999E-5</v>
      </c>
      <c r="I4" s="8">
        <f t="shared" si="1"/>
        <v>6.9274239999999997E-10</v>
      </c>
    </row>
    <row r="5" spans="1:9">
      <c r="B5" s="9">
        <f>AVERAGE(B2:B4)</f>
        <v>1.0021333333333333E-7</v>
      </c>
      <c r="C5" s="3">
        <f>STDEV(B2:B4)</f>
        <v>5.8282101311923606E-9</v>
      </c>
      <c r="D5" s="10">
        <f>AVERAGE(D2:D4)</f>
        <v>102830</v>
      </c>
      <c r="E5" s="16">
        <f>STDEV(D2:D4)</f>
        <v>5582.8039550032563</v>
      </c>
      <c r="F5" s="8">
        <f>SQRT(AVERAGE(F2:F4))</f>
        <v>459.33837563753946</v>
      </c>
      <c r="G5" s="10">
        <f>AVERAGE(G2:G4)</f>
        <v>1.0283333333333334E-2</v>
      </c>
      <c r="H5" s="16">
        <f>STDEV(G2:G4)</f>
        <v>2.4583192089989769E-4</v>
      </c>
      <c r="I5" s="8">
        <f>SQRT(AVERAGE(I2:I4))</f>
        <v>3.3883805866519776E-5</v>
      </c>
    </row>
    <row r="6" spans="1:9">
      <c r="F6" s="15"/>
      <c r="I6" s="15"/>
    </row>
    <row r="7" spans="1:9">
      <c r="A7" t="s">
        <v>10</v>
      </c>
      <c r="B7" s="6">
        <v>5.0299999999999999E-7</v>
      </c>
      <c r="C7" s="6">
        <v>1.9029999999999999E-8</v>
      </c>
      <c r="D7" s="6">
        <v>190300</v>
      </c>
      <c r="E7" s="6">
        <v>6838</v>
      </c>
      <c r="F7" s="8">
        <f t="shared" ref="F7:F9" si="2">E7^2</f>
        <v>46758244</v>
      </c>
      <c r="G7" s="6">
        <v>9.572E-2</v>
      </c>
      <c r="H7" s="6">
        <v>1.132E-3</v>
      </c>
      <c r="I7" s="8">
        <f t="shared" ref="I7:I9" si="3">H7^2</f>
        <v>1.2814239999999999E-6</v>
      </c>
    </row>
    <row r="8" spans="1:9">
      <c r="A8" t="s">
        <v>11</v>
      </c>
      <c r="B8" s="6">
        <v>5.5730000000000005E-7</v>
      </c>
      <c r="C8" s="6">
        <v>2.185E-8</v>
      </c>
      <c r="D8" s="6">
        <v>190600</v>
      </c>
      <c r="E8" s="6">
        <v>7120</v>
      </c>
      <c r="F8" s="8">
        <f t="shared" si="2"/>
        <v>50694400</v>
      </c>
      <c r="G8" s="6">
        <v>0.1062</v>
      </c>
      <c r="H8" s="6">
        <v>1.2620000000000001E-3</v>
      </c>
      <c r="I8" s="8">
        <f t="shared" si="3"/>
        <v>1.5926440000000002E-6</v>
      </c>
    </row>
    <row r="9" spans="1:9">
      <c r="A9" t="s">
        <v>12</v>
      </c>
      <c r="B9" s="6">
        <v>5.5150000000000003E-7</v>
      </c>
      <c r="C9" s="6">
        <v>2.187E-8</v>
      </c>
      <c r="D9" s="6">
        <v>201000</v>
      </c>
      <c r="E9" s="6">
        <v>7592</v>
      </c>
      <c r="F9" s="8">
        <f t="shared" si="2"/>
        <v>57638464</v>
      </c>
      <c r="G9" s="6">
        <v>0.1108</v>
      </c>
      <c r="H9" s="6">
        <v>1.3339999999999999E-3</v>
      </c>
      <c r="I9" s="8">
        <f t="shared" si="3"/>
        <v>1.7795559999999997E-6</v>
      </c>
    </row>
    <row r="10" spans="1:9">
      <c r="B10" s="9">
        <f>AVERAGE(B7:B9)</f>
        <v>5.3726666666666662E-7</v>
      </c>
      <c r="C10" s="3">
        <f>STDEV(B7:B9)</f>
        <v>2.9817165078748433E-8</v>
      </c>
      <c r="D10" s="10">
        <f>AVERAGE(D7:D9)</f>
        <v>193966.66666666666</v>
      </c>
      <c r="E10" s="16">
        <f>STDEV(D7:D9)</f>
        <v>6092.8920336186275</v>
      </c>
      <c r="F10" s="8">
        <f>SQRT(AVERAGE(F7:F9))</f>
        <v>7190.065090108712</v>
      </c>
      <c r="G10" s="10">
        <f>AVERAGE(G7:G9)</f>
        <v>0.10424</v>
      </c>
      <c r="H10" s="16">
        <f>STDEV(G7:G9)</f>
        <v>7.7286997612793819E-3</v>
      </c>
      <c r="I10" s="8">
        <f>SQRT(AVERAGE(I7:I9))</f>
        <v>1.2454750097854231E-3</v>
      </c>
    </row>
    <row r="11" spans="1:9">
      <c r="F11" s="15"/>
      <c r="I11" s="15"/>
    </row>
    <row r="12" spans="1:9">
      <c r="A12" t="s">
        <v>13</v>
      </c>
      <c r="B12" s="6">
        <v>3.9859999999999996E-6</v>
      </c>
      <c r="C12" s="6">
        <v>1.2840000000000001E-7</v>
      </c>
      <c r="D12" s="6">
        <v>21520</v>
      </c>
      <c r="E12" s="6">
        <v>655.6</v>
      </c>
      <c r="F12" s="8">
        <f t="shared" ref="F12:F14" si="4">E12^2</f>
        <v>429811.36000000004</v>
      </c>
      <c r="G12" s="6">
        <v>8.5779999999999995E-2</v>
      </c>
      <c r="H12" s="6">
        <v>8.9559999999999998E-4</v>
      </c>
      <c r="I12" s="8">
        <f t="shared" ref="I12:I14" si="5">H12^2</f>
        <v>8.0209935999999992E-7</v>
      </c>
    </row>
    <row r="13" spans="1:9">
      <c r="A13" t="s">
        <v>14</v>
      </c>
      <c r="B13" s="6">
        <v>4.1389999999999997E-6</v>
      </c>
      <c r="C13" s="6">
        <v>1.5169999999999999E-7</v>
      </c>
      <c r="D13" s="6">
        <v>20900</v>
      </c>
      <c r="E13" s="6">
        <v>724.8</v>
      </c>
      <c r="F13" s="8">
        <f t="shared" si="4"/>
        <v>525335.03999999992</v>
      </c>
      <c r="G13" s="6">
        <v>8.6499999999999994E-2</v>
      </c>
      <c r="H13" s="6">
        <v>1.026E-3</v>
      </c>
      <c r="I13" s="8">
        <f t="shared" si="5"/>
        <v>1.0526760000000001E-6</v>
      </c>
    </row>
    <row r="14" spans="1:9">
      <c r="A14" t="s">
        <v>15</v>
      </c>
      <c r="B14" s="6">
        <v>3.185E-6</v>
      </c>
      <c r="C14" s="6">
        <v>9.572E-8</v>
      </c>
      <c r="D14" s="6">
        <v>27760</v>
      </c>
      <c r="E14" s="6">
        <v>803.2</v>
      </c>
      <c r="F14" s="8">
        <f t="shared" si="4"/>
        <v>645130.24000000011</v>
      </c>
      <c r="G14" s="6">
        <v>8.8419999999999999E-2</v>
      </c>
      <c r="H14" s="6">
        <v>7.205E-4</v>
      </c>
      <c r="I14" s="8">
        <f t="shared" si="5"/>
        <v>5.1912025000000001E-7</v>
      </c>
    </row>
    <row r="15" spans="1:9">
      <c r="B15" s="9">
        <f>AVERAGE(B12:B14)</f>
        <v>3.7699999999999995E-6</v>
      </c>
      <c r="C15" s="3">
        <f>STDEV(B12:B14)</f>
        <v>5.1236803178964999E-7</v>
      </c>
      <c r="D15" s="10">
        <f>AVERAGE(D12:D14)</f>
        <v>23393.333333333332</v>
      </c>
      <c r="E15" s="16">
        <f>STDEV(D12:D14)</f>
        <v>3794.3291018747141</v>
      </c>
      <c r="F15" s="8">
        <f>SQRT(AVERAGE(F12:F14))</f>
        <v>730.3598747649454</v>
      </c>
      <c r="G15" s="10">
        <f>AVERAGE(G12:G14)</f>
        <v>8.6899999999999991E-2</v>
      </c>
      <c r="H15" s="16">
        <f>STDEV(G12:G14)</f>
        <v>1.3646977687385607E-3</v>
      </c>
      <c r="I15" s="8">
        <f>SQRT(AVERAGE(I12:I14))</f>
        <v>8.8954962574702191E-4</v>
      </c>
    </row>
    <row r="16" spans="1:9">
      <c r="F16" s="15"/>
      <c r="I16" s="15"/>
    </row>
    <row r="17" spans="1:9">
      <c r="A17" t="s">
        <v>16</v>
      </c>
      <c r="B17" s="6">
        <v>9.5729999999999998E-8</v>
      </c>
      <c r="C17" s="6">
        <v>3.437E-9</v>
      </c>
      <c r="D17" s="6">
        <v>642200</v>
      </c>
      <c r="E17" s="6">
        <v>22240</v>
      </c>
      <c r="F17" s="8">
        <f t="shared" ref="F17:F19" si="6">E17^2</f>
        <v>494617600</v>
      </c>
      <c r="G17" s="6">
        <v>6.1469999999999997E-2</v>
      </c>
      <c r="H17" s="6">
        <v>5.8100000000000003E-4</v>
      </c>
      <c r="I17" s="8">
        <f t="shared" ref="I17:I19" si="7">H17^2</f>
        <v>3.3756100000000004E-7</v>
      </c>
    </row>
    <row r="18" spans="1:9">
      <c r="A18" t="s">
        <v>17</v>
      </c>
      <c r="B18" s="6">
        <v>3.2399999999999999E-7</v>
      </c>
      <c r="C18" s="6">
        <v>8.144E-9</v>
      </c>
      <c r="D18" s="6">
        <v>189700</v>
      </c>
      <c r="E18" s="6">
        <v>4468</v>
      </c>
      <c r="F18" s="8">
        <f t="shared" si="6"/>
        <v>19963024</v>
      </c>
      <c r="G18" s="6">
        <v>6.1460000000000001E-2</v>
      </c>
      <c r="H18" s="6">
        <v>5.3939999999999999E-4</v>
      </c>
      <c r="I18" s="8">
        <f t="shared" si="7"/>
        <v>2.9095235999999998E-7</v>
      </c>
    </row>
    <row r="19" spans="1:9">
      <c r="A19" t="s">
        <v>18</v>
      </c>
      <c r="B19" s="6">
        <v>3.4499999999999998E-7</v>
      </c>
      <c r="C19" s="6">
        <v>1.1560000000000001E-8</v>
      </c>
      <c r="D19" s="6">
        <v>212400</v>
      </c>
      <c r="E19" s="6">
        <v>6762</v>
      </c>
      <c r="F19" s="8">
        <f t="shared" si="6"/>
        <v>45724644</v>
      </c>
      <c r="G19" s="6">
        <v>7.3289999999999994E-2</v>
      </c>
      <c r="H19" s="6">
        <v>7.6469999999999999E-4</v>
      </c>
      <c r="I19" s="8">
        <f t="shared" si="7"/>
        <v>5.8476609000000002E-7</v>
      </c>
    </row>
    <row r="20" spans="1:9">
      <c r="B20" s="9">
        <f>AVERAGE(B17:B19)</f>
        <v>2.5491E-7</v>
      </c>
      <c r="C20" s="3">
        <f>STDEV(B17:B19)</f>
        <v>1.3825322527883391E-7</v>
      </c>
      <c r="D20" s="10">
        <f>AVERAGE(D17:D19)</f>
        <v>348100</v>
      </c>
      <c r="E20" s="16">
        <f>STDEV(D17:D19)</f>
        <v>254950.83839830768</v>
      </c>
      <c r="F20" s="8">
        <f>SQRT(AVERAGE(F17:F19))</f>
        <v>13666.324402218273</v>
      </c>
      <c r="G20" s="10">
        <f>AVERAGE(G17:G19)</f>
        <v>6.5406666666666669E-2</v>
      </c>
      <c r="H20" s="16">
        <f>STDEV(G17:G19)</f>
        <v>6.8271687640875916E-3</v>
      </c>
      <c r="I20" s="8">
        <f>SQRT(AVERAGE(I17:I19))</f>
        <v>6.3594534618419325E-4</v>
      </c>
    </row>
    <row r="21" spans="1:9">
      <c r="F21" s="15"/>
      <c r="I21" s="15"/>
    </row>
    <row r="22" spans="1:9">
      <c r="A22" t="s">
        <v>19</v>
      </c>
      <c r="B22" s="6">
        <v>1.006E-9</v>
      </c>
      <c r="C22" s="6">
        <v>4.0479999999999999E-10</v>
      </c>
      <c r="D22" s="6">
        <v>98720</v>
      </c>
      <c r="E22" s="6">
        <v>2318</v>
      </c>
      <c r="F22" s="8">
        <f t="shared" ref="F22:F24" si="8">E22^2</f>
        <v>5373124</v>
      </c>
      <c r="G22" s="6">
        <v>9.9300000000000001E-5</v>
      </c>
      <c r="H22" s="6">
        <v>3.9900000000000001E-5</v>
      </c>
      <c r="I22" s="8">
        <f t="shared" ref="I22:I24" si="9">H22^2</f>
        <v>1.59201E-9</v>
      </c>
    </row>
    <row r="23" spans="1:9">
      <c r="A23" t="s">
        <v>20</v>
      </c>
      <c r="B23" s="6">
        <v>4.9279999999999999E-10</v>
      </c>
      <c r="C23" s="6">
        <v>4.3479999999999999E-10</v>
      </c>
      <c r="D23" s="6">
        <v>112200</v>
      </c>
      <c r="E23" s="6">
        <v>2813</v>
      </c>
      <c r="F23" s="8">
        <f t="shared" si="8"/>
        <v>7912969</v>
      </c>
      <c r="G23" s="6">
        <v>5.5279999999999999E-5</v>
      </c>
      <c r="H23" s="6">
        <v>4.8760000000000001E-5</v>
      </c>
      <c r="I23" s="8">
        <f t="shared" si="9"/>
        <v>2.3775376000000001E-9</v>
      </c>
    </row>
    <row r="24" spans="1:9">
      <c r="A24" t="s">
        <v>21</v>
      </c>
      <c r="B24" s="6">
        <v>1.9249999999999999E-9</v>
      </c>
      <c r="C24" s="6">
        <v>1.207E-11</v>
      </c>
      <c r="D24" s="6">
        <v>147500</v>
      </c>
      <c r="E24" s="6">
        <v>662.2</v>
      </c>
      <c r="F24" s="8">
        <f t="shared" si="8"/>
        <v>438508.84000000008</v>
      </c>
      <c r="G24" s="6">
        <v>2.8400000000000002E-4</v>
      </c>
      <c r="H24" s="6">
        <v>1.2440000000000001E-6</v>
      </c>
      <c r="I24" s="8">
        <f t="shared" si="9"/>
        <v>1.5475360000000002E-12</v>
      </c>
    </row>
    <row r="25" spans="1:9">
      <c r="B25" s="9">
        <f>AVERAGE(B22:B24)</f>
        <v>1.1412666666666666E-9</v>
      </c>
      <c r="C25" s="3">
        <f>STDEV(B22:B24)</f>
        <v>7.2561836617696849E-10</v>
      </c>
      <c r="D25" s="10">
        <f>AVERAGE(D22:D24)</f>
        <v>119473.33333333333</v>
      </c>
      <c r="E25" s="16">
        <f>STDEV(D22:D24)</f>
        <v>25190.23885026365</v>
      </c>
      <c r="F25" s="8">
        <f>SQRT(AVERAGE(F22:F24))</f>
        <v>2138.8939384644577</v>
      </c>
      <c r="G25" s="10">
        <f>AVERAGE(G22:G24)</f>
        <v>1.4619333333333335E-4</v>
      </c>
      <c r="H25" s="16">
        <f>STDEV(G22:G24)</f>
        <v>1.2135669793354357E-4</v>
      </c>
      <c r="I25" s="8">
        <f>SQRT(AVERAGE(I22:I24))</f>
        <v>3.6382665909285245E-5</v>
      </c>
    </row>
    <row r="26" spans="1:9">
      <c r="F26" s="15"/>
      <c r="I26" s="15"/>
    </row>
    <row r="27" spans="1:9">
      <c r="A27" t="s">
        <v>22</v>
      </c>
      <c r="B27" s="6">
        <v>1.8989999999999999E-6</v>
      </c>
      <c r="C27" s="6">
        <v>2.7389999999999998E-7</v>
      </c>
      <c r="D27" s="6">
        <v>21080</v>
      </c>
      <c r="E27" s="6">
        <v>2754</v>
      </c>
      <c r="F27" s="8">
        <f t="shared" ref="F27:F29" si="10">E27^2</f>
        <v>7584516</v>
      </c>
      <c r="G27" s="6">
        <v>4.0039999999999999E-2</v>
      </c>
      <c r="H27" s="6">
        <v>2.4499999999999999E-3</v>
      </c>
      <c r="I27" s="8">
        <f t="shared" ref="I27:I29" si="11">H27^2</f>
        <v>6.0024999999999997E-6</v>
      </c>
    </row>
    <row r="28" spans="1:9">
      <c r="A28" t="s">
        <v>23</v>
      </c>
      <c r="B28" s="6">
        <v>1.341E-6</v>
      </c>
      <c r="C28" s="6">
        <v>1.8129999999999999E-7</v>
      </c>
      <c r="D28" s="6">
        <v>21540</v>
      </c>
      <c r="E28" s="6">
        <v>2533</v>
      </c>
      <c r="F28" s="8">
        <f t="shared" si="10"/>
        <v>6416089</v>
      </c>
      <c r="G28" s="6">
        <v>2.8889999999999999E-2</v>
      </c>
      <c r="H28" s="6">
        <v>1.923E-3</v>
      </c>
      <c r="I28" s="8">
        <f t="shared" si="11"/>
        <v>3.6979289999999999E-6</v>
      </c>
    </row>
    <row r="29" spans="1:9">
      <c r="A29" t="s">
        <v>24</v>
      </c>
      <c r="B29" s="6">
        <v>8.2490000000000001E-6</v>
      </c>
      <c r="C29" s="6">
        <v>2.469E-6</v>
      </c>
      <c r="D29" s="6">
        <v>26960</v>
      </c>
      <c r="E29" s="6">
        <v>7771</v>
      </c>
      <c r="F29" s="8">
        <f t="shared" si="10"/>
        <v>60388441</v>
      </c>
      <c r="G29" s="6">
        <v>0.2223</v>
      </c>
      <c r="H29" s="6">
        <v>1.7919999999999998E-2</v>
      </c>
      <c r="I29" s="8">
        <f t="shared" si="11"/>
        <v>3.2112639999999995E-4</v>
      </c>
    </row>
    <row r="30" spans="1:9">
      <c r="B30" s="9">
        <f>AVERAGE(B27:B29)</f>
        <v>3.8296666666666665E-6</v>
      </c>
      <c r="C30" s="3">
        <f>STDEV(B27:B29)</f>
        <v>3.8374107590057823E-6</v>
      </c>
      <c r="D30" s="10">
        <f>AVERAGE(D27:D29)</f>
        <v>23193.333333333332</v>
      </c>
      <c r="E30" s="16">
        <f>STDEV(D27:D29)</f>
        <v>3270.1274185164975</v>
      </c>
      <c r="F30" s="8">
        <f>SQRT(AVERAGE(F27:F29))</f>
        <v>4979.5932230119624</v>
      </c>
      <c r="G30" s="10">
        <f>AVERAGE(G27:G29)</f>
        <v>9.7076666666666658E-2</v>
      </c>
      <c r="H30" s="16">
        <f>STDEV(G27:G29)</f>
        <v>0.10858979249143694</v>
      </c>
      <c r="I30" s="8">
        <f>SQRT(AVERAGE(I27:I29))</f>
        <v>1.0501219437125703E-2</v>
      </c>
    </row>
    <row r="31" spans="1:9">
      <c r="A31" t="s">
        <v>27</v>
      </c>
      <c r="I31" s="15"/>
    </row>
    <row r="32" spans="1:9">
      <c r="A32" s="1" t="s">
        <v>25</v>
      </c>
      <c r="I32" s="15"/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baseColWidth="10" defaultRowHeight="15" x14ac:dyDescent="0"/>
  <cols>
    <col min="1" max="1" width="16.33203125" bestFit="1" customWidth="1"/>
    <col min="7" max="7" width="11.83203125" bestFit="1" customWidth="1"/>
  </cols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</row>
    <row r="2" spans="1:7">
      <c r="A2" t="s">
        <v>7</v>
      </c>
      <c r="B2" s="6">
        <v>1.5309999999999999E-8</v>
      </c>
      <c r="C2" s="6">
        <v>9.8180000000000004E-11</v>
      </c>
      <c r="D2" s="6">
        <v>24860</v>
      </c>
      <c r="E2" s="6">
        <v>153.9</v>
      </c>
      <c r="F2" s="6">
        <v>3.8059999999999998E-4</v>
      </c>
      <c r="G2" s="6">
        <v>6.3809999999999998E-7</v>
      </c>
    </row>
    <row r="3" spans="1:7">
      <c r="A3" t="s">
        <v>8</v>
      </c>
      <c r="B3" s="6">
        <v>1.5309999999999999E-8</v>
      </c>
      <c r="C3" s="6">
        <v>9.8180000000000004E-11</v>
      </c>
      <c r="D3" s="6">
        <v>24860</v>
      </c>
      <c r="E3" s="6">
        <v>153.9</v>
      </c>
      <c r="F3" s="6">
        <v>3.8059999999999998E-4</v>
      </c>
      <c r="G3" s="6">
        <v>6.3809999999999998E-7</v>
      </c>
    </row>
    <row r="4" spans="1:7">
      <c r="A4" t="s">
        <v>9</v>
      </c>
      <c r="B4" s="6">
        <v>2.1299999999999999E-8</v>
      </c>
      <c r="C4" s="6">
        <v>1.57E-10</v>
      </c>
      <c r="D4" s="6">
        <v>23200</v>
      </c>
      <c r="E4" s="6">
        <v>167</v>
      </c>
      <c r="F4" s="6">
        <v>4.9399999999999997E-4</v>
      </c>
      <c r="G4" s="6">
        <v>7.7619999999999998E-7</v>
      </c>
    </row>
    <row r="5" spans="1:7">
      <c r="B5" s="9">
        <f>AVERAGE(B2:B4)</f>
        <v>1.7306666666666665E-8</v>
      </c>
      <c r="C5" s="3">
        <f>STDEV(B2:B4)</f>
        <v>3.4583281124458581E-9</v>
      </c>
      <c r="D5" s="10">
        <f>AVERAGE(D2:D4)</f>
        <v>24306.666666666668</v>
      </c>
      <c r="E5" s="13">
        <f>STDEV(D2:D4)</f>
        <v>958.40144685477878</v>
      </c>
      <c r="F5" s="10">
        <f>AVERAGE(F2:F4)</f>
        <v>4.1839999999999998E-4</v>
      </c>
      <c r="G5" s="13">
        <f>STDEV(F2:F4)</f>
        <v>6.5471520526103554E-5</v>
      </c>
    </row>
    <row r="6" spans="1:7">
      <c r="D6">
        <f>STDEV(D2:D4)</f>
        <v>958.40144685477878</v>
      </c>
      <c r="F6">
        <f>STDEV(F2:F4)</f>
        <v>6.5471520526103554E-5</v>
      </c>
    </row>
    <row r="7" spans="1:7">
      <c r="A7" t="s">
        <v>10</v>
      </c>
      <c r="B7" s="6">
        <v>1.5770000000000002E-8</v>
      </c>
      <c r="C7" s="6">
        <v>1.136E-10</v>
      </c>
      <c r="D7" s="6">
        <v>39370</v>
      </c>
      <c r="E7" s="6">
        <v>276.8</v>
      </c>
      <c r="F7" s="6">
        <v>6.2080000000000002E-4</v>
      </c>
      <c r="G7" s="6">
        <v>9.823999999999999E-7</v>
      </c>
    </row>
    <row r="8" spans="1:7">
      <c r="A8" t="s">
        <v>11</v>
      </c>
      <c r="B8" s="6">
        <v>2.4100000000000001E-8</v>
      </c>
      <c r="C8" s="6">
        <v>1.7119999999999999E-10</v>
      </c>
      <c r="D8" s="6">
        <v>33330</v>
      </c>
      <c r="E8" s="6">
        <v>230.6</v>
      </c>
      <c r="F8" s="6">
        <v>8.0340000000000001E-4</v>
      </c>
      <c r="G8" s="6">
        <v>1.2890000000000001E-6</v>
      </c>
    </row>
    <row r="9" spans="1:7">
      <c r="A9" t="s">
        <v>12</v>
      </c>
      <c r="B9" s="6">
        <v>2.072E-8</v>
      </c>
      <c r="C9" s="6">
        <v>9.9830000000000006E-11</v>
      </c>
      <c r="D9" s="6">
        <v>37500</v>
      </c>
      <c r="E9" s="6">
        <v>175.7</v>
      </c>
      <c r="F9" s="6">
        <v>7.7700000000000002E-4</v>
      </c>
      <c r="G9" s="6">
        <v>8.6990000000000003E-7</v>
      </c>
    </row>
    <row r="10" spans="1:7">
      <c r="B10" s="9">
        <f>AVERAGE(B7:B9)</f>
        <v>2.0196666666666666E-8</v>
      </c>
      <c r="C10" s="3">
        <f>STDEV(B7:B9)</f>
        <v>4.1895862962031619E-9</v>
      </c>
      <c r="D10" s="10">
        <f>AVERAGE(D7:D9)</f>
        <v>36733.333333333336</v>
      </c>
      <c r="E10" s="13">
        <f>STDEV(D7:D9)</f>
        <v>3092.1244045693461</v>
      </c>
      <c r="F10" s="10">
        <f>AVERAGE(F7:F9)</f>
        <v>7.3373333333333335E-4</v>
      </c>
      <c r="G10" s="13">
        <f>STDEV(F7:F9)</f>
        <v>9.8689884655588344E-5</v>
      </c>
    </row>
    <row r="11" spans="1:7">
      <c r="D11">
        <f>STDEV(D7:D9)</f>
        <v>3092.1244045693461</v>
      </c>
      <c r="F11">
        <f>STDEV(F7:F9)</f>
        <v>9.8689884655588344E-5</v>
      </c>
    </row>
    <row r="12" spans="1:7">
      <c r="A12" t="s">
        <v>13</v>
      </c>
      <c r="B12" s="6">
        <v>1.9570000000000001E-6</v>
      </c>
      <c r="C12" s="6">
        <v>5.8080000000000001E-8</v>
      </c>
      <c r="D12" s="6">
        <v>8925</v>
      </c>
      <c r="E12" s="6">
        <v>247.5</v>
      </c>
      <c r="F12" s="6">
        <v>1.746E-2</v>
      </c>
      <c r="G12" s="6">
        <v>1.851E-4</v>
      </c>
    </row>
    <row r="13" spans="1:7">
      <c r="A13" t="s">
        <v>14</v>
      </c>
      <c r="B13" s="6">
        <v>1.5400000000000001E-6</v>
      </c>
      <c r="C13" s="6">
        <v>5.8780000000000001E-8</v>
      </c>
      <c r="D13" s="6">
        <v>12480</v>
      </c>
      <c r="E13" s="6">
        <v>449.8</v>
      </c>
      <c r="F13" s="6">
        <v>1.9210000000000001E-2</v>
      </c>
      <c r="G13" s="6">
        <v>2.4130000000000001E-4</v>
      </c>
    </row>
    <row r="14" spans="1:7">
      <c r="A14" t="s">
        <v>15</v>
      </c>
      <c r="B14" s="6">
        <v>2.5450000000000002E-6</v>
      </c>
      <c r="C14" s="6">
        <v>7.7330000000000005E-8</v>
      </c>
      <c r="D14" s="6">
        <v>7707</v>
      </c>
      <c r="E14" s="6">
        <v>220.8</v>
      </c>
      <c r="F14" s="6">
        <v>1.9609999999999999E-2</v>
      </c>
      <c r="G14" s="6">
        <v>1.9880000000000001E-4</v>
      </c>
    </row>
    <row r="15" spans="1:7">
      <c r="B15" s="9">
        <f>AVERAGE(B12:B14)</f>
        <v>2.0140000000000001E-6</v>
      </c>
      <c r="C15" s="3">
        <f>STDEV(B12:B14)</f>
        <v>5.0491880535389053E-7</v>
      </c>
      <c r="D15" s="10">
        <f>AVERAGE(D12:D14)</f>
        <v>9704</v>
      </c>
      <c r="E15" s="13">
        <f>STDEV(D12:D14)</f>
        <v>2480.0227821534222</v>
      </c>
      <c r="F15" s="10">
        <f>AVERAGE(F12:F14)</f>
        <v>1.8759999999999999E-2</v>
      </c>
      <c r="G15" s="13">
        <f>STDEV(F12:F14)</f>
        <v>1.1434596626029271E-3</v>
      </c>
    </row>
    <row r="16" spans="1:7">
      <c r="D16">
        <f>STDEV(D12:D14)</f>
        <v>2480.0227821534222</v>
      </c>
      <c r="F16">
        <f>STDEV(F12:F14)</f>
        <v>1.1434596626029271E-3</v>
      </c>
    </row>
    <row r="17" spans="1:8">
      <c r="A17" t="s">
        <v>16</v>
      </c>
      <c r="B17" s="6">
        <v>5.4780000000000001E-10</v>
      </c>
      <c r="C17" s="6">
        <v>1.1870000000000001E-12</v>
      </c>
      <c r="D17" s="6">
        <v>75540</v>
      </c>
      <c r="E17" s="6">
        <v>126.9</v>
      </c>
      <c r="F17" s="6">
        <v>4.138E-5</v>
      </c>
      <c r="G17" s="6">
        <f>10^-7</f>
        <v>9.9999999999999995E-8</v>
      </c>
      <c r="H17" t="s">
        <v>40</v>
      </c>
    </row>
    <row r="18" spans="1:8">
      <c r="A18" t="s">
        <v>17</v>
      </c>
      <c r="B18" s="6">
        <v>3.7359999999999998E-10</v>
      </c>
      <c r="C18" s="6">
        <v>1.134E-12</v>
      </c>
      <c r="D18" s="6">
        <v>82690</v>
      </c>
      <c r="E18" s="6">
        <v>169.9</v>
      </c>
      <c r="F18" s="6">
        <v>3.0889999999999997E-5</v>
      </c>
      <c r="G18" s="6">
        <f>10^-7</f>
        <v>9.9999999999999995E-8</v>
      </c>
      <c r="H18" t="s">
        <v>40</v>
      </c>
    </row>
    <row r="19" spans="1:8">
      <c r="A19" t="s">
        <v>18</v>
      </c>
      <c r="B19" s="6">
        <v>4.5460000000000001E-10</v>
      </c>
      <c r="C19" s="6">
        <v>1.9600000000000001E-12</v>
      </c>
      <c r="D19" s="6">
        <v>49170</v>
      </c>
      <c r="E19" s="6">
        <v>121.5</v>
      </c>
      <c r="F19" s="6">
        <v>2.2350000000000001E-5</v>
      </c>
      <c r="G19" s="6">
        <f>10^-7</f>
        <v>9.9999999999999995E-8</v>
      </c>
      <c r="H19" t="s">
        <v>40</v>
      </c>
    </row>
    <row r="20" spans="1:8">
      <c r="B20" s="9">
        <f>AVERAGE(B17:B19)</f>
        <v>4.5866666666666669E-10</v>
      </c>
      <c r="C20" s="3">
        <f>STDEV(B17:B19)</f>
        <v>8.7171172605015099E-11</v>
      </c>
      <c r="D20" s="10">
        <f>AVERAGE(D17:D19)</f>
        <v>69133.333333333328</v>
      </c>
      <c r="E20" s="13">
        <f>STDEV(D17:D19)</f>
        <v>17654.507450884405</v>
      </c>
      <c r="F20" s="10">
        <f>AVERAGE(F17:F19)</f>
        <v>3.154E-5</v>
      </c>
      <c r="G20" s="13">
        <f>STDEV(F17:F19)</f>
        <v>9.5316367954302573E-6</v>
      </c>
    </row>
    <row r="21" spans="1:8">
      <c r="D21">
        <f>STDEV(D17:D19)</f>
        <v>17654.507450884405</v>
      </c>
      <c r="F21">
        <f>STDEV(F17:F19)</f>
        <v>9.5316367954302573E-6</v>
      </c>
    </row>
    <row r="22" spans="1:8">
      <c r="A22" t="s">
        <v>19</v>
      </c>
      <c r="B22" s="6">
        <v>5.1780000000000004E-7</v>
      </c>
      <c r="C22" s="6">
        <v>1.604E-8</v>
      </c>
      <c r="D22" s="6">
        <v>11580</v>
      </c>
      <c r="E22" s="6">
        <v>324.2</v>
      </c>
      <c r="F22" s="6">
        <v>5.9940000000000002E-3</v>
      </c>
      <c r="G22" s="6">
        <v>7.9480000000000005E-5</v>
      </c>
    </row>
    <row r="23" spans="1:8">
      <c r="A23" t="s">
        <v>20</v>
      </c>
      <c r="B23" s="6">
        <v>4.89E-7</v>
      </c>
      <c r="C23" s="6">
        <v>2.264E-8</v>
      </c>
      <c r="D23" s="6">
        <v>15780</v>
      </c>
      <c r="E23" s="6">
        <v>683.3</v>
      </c>
      <c r="F23" s="6">
        <v>7.7169999999999999E-3</v>
      </c>
      <c r="G23" s="6">
        <v>1.2659999999999999E-4</v>
      </c>
    </row>
    <row r="24" spans="1:8">
      <c r="A24" t="s">
        <v>21</v>
      </c>
      <c r="B24" s="6">
        <v>5.4669999999999999E-7</v>
      </c>
      <c r="C24" s="6">
        <v>1.939E-8</v>
      </c>
      <c r="D24" s="6">
        <v>13800</v>
      </c>
      <c r="E24" s="6">
        <v>454</v>
      </c>
      <c r="F24" s="6">
        <v>7.5459999999999998E-3</v>
      </c>
      <c r="G24" s="6">
        <v>1.002E-4</v>
      </c>
    </row>
    <row r="25" spans="1:8">
      <c r="B25" s="9">
        <f>AVERAGE(B22:B24)</f>
        <v>5.1783333333333334E-7</v>
      </c>
      <c r="C25" s="3">
        <f>STDEV(B22:B24)</f>
        <v>2.8850014442515159E-8</v>
      </c>
      <c r="D25" s="10">
        <f>AVERAGE(D22:D24)</f>
        <v>13720</v>
      </c>
      <c r="E25" s="13">
        <f>STDEV(D22:D24)</f>
        <v>2101.1425463304481</v>
      </c>
      <c r="F25" s="10">
        <f>AVERAGE(F22:F24)</f>
        <v>7.0856666666666672E-3</v>
      </c>
      <c r="G25" s="13">
        <f>STDEV(F22:F24)</f>
        <v>9.4926936816339591E-4</v>
      </c>
    </row>
    <row r="26" spans="1:8">
      <c r="D26">
        <f>STDEV(D22:D24)</f>
        <v>2101.1425463304481</v>
      </c>
      <c r="F26">
        <f>STDEV(F22:F24)</f>
        <v>9.4926936816339591E-4</v>
      </c>
    </row>
    <row r="27" spans="1:8">
      <c r="A27" t="s">
        <v>22</v>
      </c>
      <c r="B27" s="6">
        <v>9.1660000000000008E-9</v>
      </c>
      <c r="C27" s="6">
        <v>9.1670000000000005E-11</v>
      </c>
      <c r="D27" s="6">
        <v>18520</v>
      </c>
      <c r="E27" s="6">
        <v>166.8</v>
      </c>
      <c r="F27" s="6">
        <v>1.697E-4</v>
      </c>
      <c r="G27" s="6">
        <v>7.3750000000000003E-7</v>
      </c>
    </row>
    <row r="28" spans="1:8">
      <c r="A28" t="s">
        <v>23</v>
      </c>
      <c r="B28" s="6">
        <v>7.0100000000000004E-9</v>
      </c>
      <c r="C28" s="6">
        <v>6.8380000000000001E-11</v>
      </c>
      <c r="D28" s="6">
        <v>22280</v>
      </c>
      <c r="E28" s="6">
        <v>210.1</v>
      </c>
      <c r="F28" s="6">
        <v>1.562E-4</v>
      </c>
      <c r="G28" s="6">
        <v>3.9019999999999999E-7</v>
      </c>
    </row>
    <row r="29" spans="1:8">
      <c r="A29" t="s">
        <v>24</v>
      </c>
      <c r="B29" s="6">
        <v>8.8279999999999997E-9</v>
      </c>
      <c r="C29" s="6">
        <v>8.2240000000000005E-11</v>
      </c>
      <c r="D29" s="6">
        <v>42980</v>
      </c>
      <c r="E29" s="6">
        <v>390.7</v>
      </c>
      <c r="F29" s="6">
        <v>3.7940000000000001E-4</v>
      </c>
      <c r="G29" s="6">
        <v>7.7150000000000005E-7</v>
      </c>
    </row>
    <row r="30" spans="1:8">
      <c r="B30" s="9">
        <f>AVERAGE(B27:B29)</f>
        <v>8.3346666666666673E-9</v>
      </c>
      <c r="C30" s="3">
        <f>STDEV(B27:B29)</f>
        <v>1.1595763594232737E-9</v>
      </c>
      <c r="D30" s="10">
        <f>AVERAGE(D27:D29)</f>
        <v>27926.666666666668</v>
      </c>
      <c r="E30" s="13">
        <f>STDEV(D27:D29)</f>
        <v>13171.428674723682</v>
      </c>
      <c r="F30" s="10">
        <f>AVERAGE(F27:F29)</f>
        <v>2.3510000000000002E-4</v>
      </c>
      <c r="G30" s="13">
        <f>STDEV(F27:F29)</f>
        <v>1.2514963044292222E-4</v>
      </c>
    </row>
    <row r="31" spans="1:8">
      <c r="A31" t="s">
        <v>27</v>
      </c>
      <c r="D31">
        <f>STDEV(D27:D29)</f>
        <v>13171.428674723682</v>
      </c>
      <c r="F31">
        <f>STDEV(F27:F29)</f>
        <v>1.2514963044292222E-4</v>
      </c>
    </row>
    <row r="32" spans="1:8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1.2830000000000001E-5</v>
      </c>
      <c r="C2" s="6">
        <v>7.6929999999999999E-7</v>
      </c>
      <c r="D2" s="6">
        <v>6151</v>
      </c>
      <c r="E2" s="6">
        <v>360.6</v>
      </c>
      <c r="F2" s="6">
        <f>E2^2</f>
        <v>130032.36000000002</v>
      </c>
      <c r="G2" s="6">
        <v>7.893E-2</v>
      </c>
      <c r="H2" s="6">
        <v>9.9240000000000005E-4</v>
      </c>
      <c r="I2" s="6">
        <f>H2^2</f>
        <v>9.8485776000000018E-7</v>
      </c>
    </row>
    <row r="3" spans="1:9">
      <c r="A3" t="s">
        <v>8</v>
      </c>
      <c r="B3" s="6">
        <v>1.206E-5</v>
      </c>
      <c r="C3" s="6">
        <v>4.7230000000000001E-7</v>
      </c>
      <c r="D3" s="6">
        <v>6182</v>
      </c>
      <c r="E3" s="6">
        <v>230.4</v>
      </c>
      <c r="F3" s="8">
        <f t="shared" ref="F3:F4" si="0">E3^2</f>
        <v>53084.160000000003</v>
      </c>
      <c r="G3" s="6">
        <v>7.4560000000000001E-2</v>
      </c>
      <c r="H3" s="6">
        <v>8.943E-4</v>
      </c>
      <c r="I3" s="8">
        <f t="shared" ref="I3:I4" si="1">H3^2</f>
        <v>7.9977249E-7</v>
      </c>
    </row>
    <row r="4" spans="1:9">
      <c r="A4" t="s">
        <v>9</v>
      </c>
      <c r="B4" s="6">
        <v>1.2490000000000001E-5</v>
      </c>
      <c r="C4" s="6">
        <v>6.8579999999999996E-7</v>
      </c>
      <c r="D4" s="6">
        <v>6325</v>
      </c>
      <c r="E4" s="6">
        <v>331.6</v>
      </c>
      <c r="F4" s="8">
        <f t="shared" si="0"/>
        <v>109958.56000000001</v>
      </c>
      <c r="G4" s="6">
        <v>7.8990000000000005E-2</v>
      </c>
      <c r="H4" s="6">
        <v>1.2899999999999999E-3</v>
      </c>
      <c r="I4" s="8">
        <f t="shared" si="1"/>
        <v>1.6640999999999999E-6</v>
      </c>
    </row>
    <row r="5" spans="1:9">
      <c r="B5" s="9">
        <f>AVERAGE(B2:B4)</f>
        <v>1.2459999999999999E-5</v>
      </c>
      <c r="C5" s="3">
        <f>STDEV(B2:B4)</f>
        <v>3.8587562763149533E-7</v>
      </c>
      <c r="D5" s="10">
        <f>AVERAGE(D2:D4)</f>
        <v>6219.333333333333</v>
      </c>
      <c r="E5" s="16">
        <f>STDEV(D2:D4)</f>
        <v>92.813432935827421</v>
      </c>
      <c r="F5" s="8">
        <f>SQRT(AVERAGE(F2:F4))</f>
        <v>312.55670418874934</v>
      </c>
      <c r="G5" s="10">
        <f>AVERAGE(G2:G4)</f>
        <v>7.7493333333333345E-2</v>
      </c>
      <c r="H5" s="16">
        <f>STDEV(G2:G4)</f>
        <v>2.5405183198184849E-3</v>
      </c>
      <c r="I5" s="8">
        <f>SQRT(AVERAGE(I2:I4))</f>
        <v>1.0721831699854274E-3</v>
      </c>
    </row>
    <row r="6" spans="1:9">
      <c r="F6" s="15"/>
      <c r="I6" s="15"/>
    </row>
    <row r="7" spans="1:9">
      <c r="A7" t="s">
        <v>10</v>
      </c>
      <c r="B7" s="6">
        <v>7.5390000000000002E-6</v>
      </c>
      <c r="C7" s="6">
        <v>2.4989999999999998E-7</v>
      </c>
      <c r="D7" s="6">
        <v>11550</v>
      </c>
      <c r="E7" s="6">
        <v>361.2</v>
      </c>
      <c r="F7" s="8">
        <f t="shared" ref="F7:F9" si="2">E7^2</f>
        <v>130465.43999999999</v>
      </c>
      <c r="G7" s="6">
        <v>8.7080000000000005E-2</v>
      </c>
      <c r="H7" s="6">
        <v>9.5859999999999999E-4</v>
      </c>
      <c r="I7" s="8">
        <f t="shared" ref="I7:I9" si="3">H7^2</f>
        <v>9.1891396000000003E-7</v>
      </c>
    </row>
    <row r="8" spans="1:9">
      <c r="A8" t="s">
        <v>11</v>
      </c>
      <c r="B8" s="6">
        <v>7.6590000000000007E-6</v>
      </c>
      <c r="C8" s="6">
        <v>3.1469999999999998E-7</v>
      </c>
      <c r="D8" s="6">
        <v>12810</v>
      </c>
      <c r="E8" s="6">
        <v>499.3</v>
      </c>
      <c r="F8" s="8">
        <f t="shared" si="2"/>
        <v>249300.49000000002</v>
      </c>
      <c r="G8" s="6">
        <v>9.8140000000000005E-2</v>
      </c>
      <c r="H8" s="6">
        <v>1.279E-3</v>
      </c>
      <c r="I8" s="8">
        <f t="shared" si="3"/>
        <v>1.6358409999999999E-6</v>
      </c>
    </row>
    <row r="9" spans="1:9">
      <c r="A9" t="s">
        <v>12</v>
      </c>
      <c r="B9" s="6">
        <v>8.1329999999999999E-6</v>
      </c>
      <c r="C9" s="6">
        <v>3.7459999999999998E-7</v>
      </c>
      <c r="D9" s="6">
        <v>12090</v>
      </c>
      <c r="E9" s="6">
        <v>528.5</v>
      </c>
      <c r="F9" s="8">
        <f t="shared" si="2"/>
        <v>279312.25</v>
      </c>
      <c r="G9" s="6">
        <v>9.8320000000000005E-2</v>
      </c>
      <c r="H9" s="6">
        <v>1.426E-3</v>
      </c>
      <c r="I9" s="8">
        <f t="shared" si="3"/>
        <v>2.0334759999999999E-6</v>
      </c>
    </row>
    <row r="10" spans="1:9">
      <c r="B10" s="9">
        <f>AVERAGE(B7:B9)</f>
        <v>7.7770000000000002E-6</v>
      </c>
      <c r="C10" s="3">
        <f>STDEV(B7:B9)</f>
        <v>3.1408915931626775E-7</v>
      </c>
      <c r="D10" s="10">
        <f>AVERAGE(D7:D9)</f>
        <v>12150</v>
      </c>
      <c r="E10" s="16">
        <f>STDEV(D7:D9)</f>
        <v>632.1392251711643</v>
      </c>
      <c r="F10" s="8">
        <f>SQRT(AVERAGE(F7:F9))</f>
        <v>468.71390705489705</v>
      </c>
      <c r="G10" s="10">
        <f>AVERAGE(G7:G9)</f>
        <v>9.4513333333333338E-2</v>
      </c>
      <c r="H10" s="16">
        <f>STDEV(G7:G9)</f>
        <v>6.4380846012873534E-3</v>
      </c>
      <c r="I10" s="8">
        <f>SQRT(AVERAGE(I7:I9))</f>
        <v>1.2366933007015119E-3</v>
      </c>
    </row>
    <row r="11" spans="1:9">
      <c r="F11" s="15"/>
      <c r="I11" s="15"/>
    </row>
    <row r="12" spans="1:9">
      <c r="A12" t="s">
        <v>13</v>
      </c>
      <c r="B12" s="6">
        <v>1.66E-5</v>
      </c>
      <c r="C12" s="6">
        <v>8.5460000000000004E-7</v>
      </c>
      <c r="D12" s="6">
        <v>3970</v>
      </c>
      <c r="E12" s="6">
        <v>199.5</v>
      </c>
      <c r="F12" s="8">
        <f t="shared" ref="F12:F14" si="4">E12^2</f>
        <v>39800.25</v>
      </c>
      <c r="G12" s="6">
        <v>6.59E-2</v>
      </c>
      <c r="H12" s="6">
        <v>7.3360000000000005E-4</v>
      </c>
      <c r="I12" s="8">
        <f t="shared" ref="I12:I14" si="5">H12^2</f>
        <v>5.3816896000000005E-7</v>
      </c>
    </row>
    <row r="13" spans="1:9">
      <c r="A13" t="s">
        <v>14</v>
      </c>
      <c r="B13" s="6">
        <v>2.001E-5</v>
      </c>
      <c r="C13" s="6">
        <v>9.709000000000001E-7</v>
      </c>
      <c r="D13" s="6">
        <v>3555</v>
      </c>
      <c r="E13" s="6">
        <v>169.4</v>
      </c>
      <c r="F13" s="8">
        <f t="shared" si="4"/>
        <v>28696.36</v>
      </c>
      <c r="G13" s="6">
        <v>7.1129999999999999E-2</v>
      </c>
      <c r="H13" s="6">
        <v>6.5370000000000001E-4</v>
      </c>
      <c r="I13" s="8">
        <f t="shared" si="5"/>
        <v>4.2732368999999998E-7</v>
      </c>
    </row>
    <row r="14" spans="1:9">
      <c r="A14" t="s">
        <v>15</v>
      </c>
      <c r="B14" s="6">
        <v>2.0279999999999999E-5</v>
      </c>
      <c r="C14" s="6">
        <v>1.4899999999999999E-6</v>
      </c>
      <c r="D14" s="6">
        <v>3590</v>
      </c>
      <c r="E14" s="6">
        <v>259.3</v>
      </c>
      <c r="F14" s="8">
        <f t="shared" si="4"/>
        <v>67236.490000000005</v>
      </c>
      <c r="G14" s="6">
        <v>7.2789999999999994E-2</v>
      </c>
      <c r="H14" s="6">
        <v>9.9730000000000001E-4</v>
      </c>
      <c r="I14" s="8">
        <f t="shared" si="5"/>
        <v>9.9460728999999995E-7</v>
      </c>
    </row>
    <row r="15" spans="1:9">
      <c r="B15" s="9">
        <f>AVERAGE(B12:B14)</f>
        <v>1.8963333333333335E-5</v>
      </c>
      <c r="C15" s="3">
        <f>STDEV(B12:B14)</f>
        <v>2.051154146653374E-6</v>
      </c>
      <c r="D15" s="10">
        <f>AVERAGE(D12:D14)</f>
        <v>3705</v>
      </c>
      <c r="E15" s="16">
        <f>STDEV(D12:D14)</f>
        <v>230.1629857296781</v>
      </c>
      <c r="F15" s="8">
        <f>SQRT(AVERAGE(F12:F14))</f>
        <v>212.70723228575625</v>
      </c>
      <c r="G15" s="10">
        <f>AVERAGE(G12:G14)</f>
        <v>6.9939999999999988E-2</v>
      </c>
      <c r="H15" s="16">
        <f>STDEV(G12:G14)</f>
        <v>3.5958448242381065E-3</v>
      </c>
      <c r="I15" s="8">
        <f>SQRT(AVERAGE(I12:I14))</f>
        <v>8.0831098388347222E-4</v>
      </c>
    </row>
    <row r="16" spans="1:9">
      <c r="F16" s="15"/>
      <c r="I16" s="15"/>
    </row>
    <row r="17" spans="1:9">
      <c r="A17" t="s">
        <v>16</v>
      </c>
      <c r="B17" s="6">
        <v>3.5260000000000002E-6</v>
      </c>
      <c r="C17" s="6">
        <v>6.2130000000000001E-8</v>
      </c>
      <c r="D17" s="6">
        <v>11560</v>
      </c>
      <c r="E17" s="6">
        <v>186.1</v>
      </c>
      <c r="F17" s="8">
        <f t="shared" ref="F17:F19" si="6">E17^2</f>
        <v>34633.21</v>
      </c>
      <c r="G17" s="6">
        <v>4.0779999999999997E-2</v>
      </c>
      <c r="H17" s="6">
        <v>2.9280000000000002E-4</v>
      </c>
      <c r="I17" s="8">
        <f t="shared" ref="I17:I19" si="7">H17^2</f>
        <v>8.5731840000000005E-8</v>
      </c>
    </row>
    <row r="18" spans="1:9">
      <c r="A18" t="s">
        <v>17</v>
      </c>
      <c r="B18" s="6">
        <v>3.6550000000000002E-6</v>
      </c>
      <c r="C18" s="6">
        <v>5.6699999999999998E-8</v>
      </c>
      <c r="D18" s="6">
        <v>11560</v>
      </c>
      <c r="E18" s="6">
        <v>165.7</v>
      </c>
      <c r="F18" s="8">
        <f t="shared" si="6"/>
        <v>27456.489999999998</v>
      </c>
      <c r="G18" s="6">
        <v>4.2259999999999999E-2</v>
      </c>
      <c r="H18" s="6">
        <v>2.5159999999999999E-4</v>
      </c>
      <c r="I18" s="8">
        <f t="shared" si="7"/>
        <v>6.330256E-8</v>
      </c>
    </row>
    <row r="19" spans="1:9">
      <c r="A19" t="s">
        <v>18</v>
      </c>
      <c r="B19" s="6">
        <v>3.7699999999999999E-6</v>
      </c>
      <c r="C19" s="6">
        <v>6.8550000000000002E-8</v>
      </c>
      <c r="D19" s="6">
        <v>11880</v>
      </c>
      <c r="E19" s="6">
        <v>200.5</v>
      </c>
      <c r="F19" s="8">
        <f t="shared" si="6"/>
        <v>40200.25</v>
      </c>
      <c r="G19" s="6">
        <v>4.478E-2</v>
      </c>
      <c r="H19" s="6">
        <v>3.0299999999999999E-4</v>
      </c>
      <c r="I19" s="8">
        <f t="shared" si="7"/>
        <v>9.1808999999999998E-8</v>
      </c>
    </row>
    <row r="20" spans="1:9">
      <c r="B20" s="9">
        <f>AVERAGE(B17:B19)</f>
        <v>3.6503333333333334E-6</v>
      </c>
      <c r="C20" s="3">
        <f>STDEV(B17:B19)</f>
        <v>1.2206692153623478E-7</v>
      </c>
      <c r="D20" s="10">
        <f>AVERAGE(D17:D19)</f>
        <v>11666.666666666666</v>
      </c>
      <c r="E20" s="16">
        <f>STDEV(D17:D19)</f>
        <v>184.75208614068026</v>
      </c>
      <c r="F20" s="8">
        <f>SQRT(AVERAGE(F17:F19))</f>
        <v>184.65278226985913</v>
      </c>
      <c r="G20" s="10">
        <f>AVERAGE(G17:G19)</f>
        <v>4.2606666666666661E-2</v>
      </c>
      <c r="H20" s="16">
        <f>STDEV(G17:G19)</f>
        <v>2.0224078058921104E-3</v>
      </c>
      <c r="I20" s="8">
        <f>SQRT(AVERAGE(I17:I19))</f>
        <v>2.833392548400827E-4</v>
      </c>
    </row>
    <row r="21" spans="1:9">
      <c r="F21" s="15"/>
      <c r="I21" s="15"/>
    </row>
    <row r="22" spans="1:9">
      <c r="A22" t="s">
        <v>19</v>
      </c>
      <c r="B22" s="6">
        <v>1.3939999999999999E-6</v>
      </c>
      <c r="C22" s="6">
        <v>2.7789999999999999E-8</v>
      </c>
      <c r="D22" s="6">
        <v>8542</v>
      </c>
      <c r="E22" s="6">
        <v>150.30000000000001</v>
      </c>
      <c r="F22" s="8">
        <f t="shared" ref="F22:F24" si="8">E22^2</f>
        <v>22590.090000000004</v>
      </c>
      <c r="G22" s="6">
        <v>1.191E-2</v>
      </c>
      <c r="H22" s="6">
        <v>1.116E-4</v>
      </c>
      <c r="I22" s="8">
        <f t="shared" ref="I22:I24" si="9">H22^2</f>
        <v>1.245456E-8</v>
      </c>
    </row>
    <row r="23" spans="1:9">
      <c r="A23" t="s">
        <v>20</v>
      </c>
      <c r="B23" s="6">
        <v>2.8439999999999998E-6</v>
      </c>
      <c r="C23" s="6">
        <v>9.1870000000000001E-8</v>
      </c>
      <c r="D23" s="6">
        <v>8191</v>
      </c>
      <c r="E23" s="6">
        <v>218.2</v>
      </c>
      <c r="F23" s="8">
        <f t="shared" si="8"/>
        <v>47611.24</v>
      </c>
      <c r="G23" s="6">
        <v>2.3300000000000001E-2</v>
      </c>
      <c r="H23" s="6">
        <v>4.258E-4</v>
      </c>
      <c r="I23" s="8">
        <f t="shared" si="9"/>
        <v>1.8130563999999999E-7</v>
      </c>
    </row>
    <row r="24" spans="1:9">
      <c r="A24" t="s">
        <v>21</v>
      </c>
      <c r="B24" s="6">
        <v>2.9000000000000002E-6</v>
      </c>
      <c r="C24" s="6">
        <v>1.084E-7</v>
      </c>
      <c r="D24" s="6">
        <v>8250</v>
      </c>
      <c r="E24" s="6">
        <v>256.3</v>
      </c>
      <c r="F24" s="8">
        <f t="shared" si="8"/>
        <v>65689.69</v>
      </c>
      <c r="G24" s="6">
        <v>2.392E-2</v>
      </c>
      <c r="H24" s="8">
        <v>4.973E-4</v>
      </c>
      <c r="I24" s="8">
        <f t="shared" si="9"/>
        <v>2.4730729000000003E-7</v>
      </c>
    </row>
    <row r="25" spans="1:9">
      <c r="B25" s="9">
        <f>AVERAGE(B22:B24)</f>
        <v>2.3793333333333332E-6</v>
      </c>
      <c r="C25" s="3">
        <f>STDEV(B22:B24)</f>
        <v>8.5378295446403322E-7</v>
      </c>
      <c r="D25" s="10">
        <f>AVERAGE(D22:D24)</f>
        <v>8327.6666666666661</v>
      </c>
      <c r="E25" s="16">
        <f>STDEV(D22:D24)</f>
        <v>187.94768775734735</v>
      </c>
      <c r="F25" s="8">
        <f>SQRT(AVERAGE(F22:F24))</f>
        <v>212.83093446833962</v>
      </c>
      <c r="G25" s="10">
        <f>AVERAGE(G22:G24)</f>
        <v>1.9710000000000002E-2</v>
      </c>
      <c r="H25" s="16">
        <f>STDEV(G22:G24)</f>
        <v>6.7621076595984547E-3</v>
      </c>
      <c r="I25" s="8">
        <f>SQRT(AVERAGE(I22:I24))</f>
        <v>3.8343512706410544E-4</v>
      </c>
    </row>
    <row r="26" spans="1:9">
      <c r="F26" s="15"/>
      <c r="I26" s="15"/>
    </row>
    <row r="27" spans="1:9">
      <c r="A27" t="s">
        <v>22</v>
      </c>
      <c r="B27" s="6">
        <v>1.9420000000000001E-8</v>
      </c>
      <c r="C27" s="6">
        <v>1.9690000000000001E-9</v>
      </c>
      <c r="D27" s="6">
        <v>61790</v>
      </c>
      <c r="E27" s="6">
        <v>2154</v>
      </c>
      <c r="F27" s="8">
        <f t="shared" ref="F27:F29" si="10">E27^2</f>
        <v>4639716</v>
      </c>
      <c r="G27" s="6">
        <v>1.1999999999999999E-3</v>
      </c>
      <c r="H27" s="6">
        <v>1.143E-4</v>
      </c>
      <c r="I27" s="8">
        <f t="shared" ref="I27:I29" si="11">H27^2</f>
        <v>1.3064489999999999E-8</v>
      </c>
    </row>
    <row r="28" spans="1:9">
      <c r="A28" t="s">
        <v>23</v>
      </c>
      <c r="B28" s="6">
        <v>9.4749999999999998E-8</v>
      </c>
      <c r="C28" s="6">
        <v>6.6400000000000002E-9</v>
      </c>
      <c r="D28" s="6">
        <v>15400</v>
      </c>
      <c r="E28" s="6">
        <v>488.4</v>
      </c>
      <c r="F28" s="8">
        <f t="shared" si="10"/>
        <v>238534.55999999997</v>
      </c>
      <c r="G28" s="6">
        <v>1.4599999999999999E-3</v>
      </c>
      <c r="H28" s="6">
        <v>9.1210000000000003E-5</v>
      </c>
      <c r="I28" s="8">
        <f t="shared" si="11"/>
        <v>8.3192640999999997E-9</v>
      </c>
    </row>
    <row r="29" spans="1:9">
      <c r="A29" t="s">
        <v>24</v>
      </c>
      <c r="B29" s="6">
        <v>1.164E-7</v>
      </c>
      <c r="C29" s="6">
        <v>1.0239999999999999E-8</v>
      </c>
      <c r="D29" s="6">
        <v>17410</v>
      </c>
      <c r="E29" s="6">
        <v>845.4</v>
      </c>
      <c r="F29" s="8">
        <f t="shared" si="10"/>
        <v>714701.15999999992</v>
      </c>
      <c r="G29" s="6">
        <v>2.0279999999999999E-3</v>
      </c>
      <c r="H29" s="6">
        <v>1.4880000000000001E-4</v>
      </c>
      <c r="I29" s="8">
        <f t="shared" si="11"/>
        <v>2.2141440000000004E-8</v>
      </c>
    </row>
    <row r="30" spans="1:9">
      <c r="B30" s="9">
        <f>AVERAGE(B27:B29)</f>
        <v>7.6856666666666655E-8</v>
      </c>
      <c r="C30" s="3">
        <f>STDEV(B27:B29)</f>
        <v>5.0905880144962953E-8</v>
      </c>
      <c r="D30" s="10">
        <f>AVERAGE(D27:D29)</f>
        <v>31533.333333333332</v>
      </c>
      <c r="E30" s="16">
        <f>STDEV(D27:D29)</f>
        <v>26222.30793300493</v>
      </c>
      <c r="F30" s="8">
        <f>SQRT(AVERAGE(F27:F29))</f>
        <v>1365.4000292954443</v>
      </c>
      <c r="G30" s="10">
        <f>AVERAGE(G27:G29)</f>
        <v>1.5626666666666664E-3</v>
      </c>
      <c r="H30" s="16">
        <f>STDEV(G27:G29)</f>
        <v>4.2343988160461847E-4</v>
      </c>
      <c r="I30" s="8">
        <f>SQRT(AVERAGE(I27:I29))</f>
        <v>1.2045081167569331E-4</v>
      </c>
    </row>
    <row r="31" spans="1:9">
      <c r="A31" t="s">
        <v>27</v>
      </c>
      <c r="F31" s="15"/>
      <c r="I31" s="15"/>
    </row>
    <row r="32" spans="1:9">
      <c r="A32" s="1" t="s">
        <v>25</v>
      </c>
      <c r="F32" s="15"/>
      <c r="I32" s="15"/>
    </row>
    <row r="33" spans="1:9">
      <c r="A33" s="2" t="s">
        <v>26</v>
      </c>
      <c r="F33" s="15"/>
      <c r="I33" s="15"/>
    </row>
    <row r="34" spans="1:9">
      <c r="I34" s="15"/>
    </row>
    <row r="35" spans="1:9">
      <c r="A35" t="s">
        <v>28</v>
      </c>
    </row>
    <row r="36" spans="1:9">
      <c r="A36" s="4" t="s">
        <v>25</v>
      </c>
    </row>
    <row r="37" spans="1:9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4</v>
      </c>
    </row>
    <row r="2" spans="1:9">
      <c r="A2" t="s">
        <v>7</v>
      </c>
      <c r="B2" s="6">
        <v>1.4579999999999999E-9</v>
      </c>
      <c r="C2" s="6">
        <v>5.3859999999999999E-12</v>
      </c>
      <c r="D2" s="6">
        <v>187900</v>
      </c>
      <c r="E2" s="6">
        <v>674.2</v>
      </c>
      <c r="F2" s="6">
        <v>454545.64000000007</v>
      </c>
      <c r="G2" s="6">
        <v>2.7409999999999999E-4</v>
      </c>
      <c r="H2" s="6">
        <v>2.3980000000000002E-7</v>
      </c>
      <c r="I2" s="6">
        <v>5.7504040000000012E-14</v>
      </c>
    </row>
    <row r="3" spans="1:9">
      <c r="A3" t="s">
        <v>8</v>
      </c>
      <c r="B3" s="6">
        <v>3.8019999999999999E-10</v>
      </c>
      <c r="C3" s="6">
        <v>3.3639999999999998E-12</v>
      </c>
      <c r="D3" s="6">
        <v>483700</v>
      </c>
      <c r="E3" s="6">
        <v>3073</v>
      </c>
      <c r="F3" s="8">
        <v>9443329</v>
      </c>
      <c r="G3" s="6">
        <v>1.839E-4</v>
      </c>
      <c r="H3" s="6">
        <v>1.1319999999999999E-6</v>
      </c>
      <c r="I3" s="8">
        <v>1.2814239999999999E-12</v>
      </c>
    </row>
    <row r="4" spans="1:9">
      <c r="A4" t="s">
        <v>9</v>
      </c>
      <c r="B4" s="6">
        <v>6.7830000000000003E-10</v>
      </c>
      <c r="C4" s="6">
        <v>5.6690000000000002E-12</v>
      </c>
      <c r="D4" s="6">
        <v>485000</v>
      </c>
      <c r="E4" s="6">
        <v>3576</v>
      </c>
      <c r="F4" s="8">
        <v>12787776</v>
      </c>
      <c r="G4" s="6">
        <v>3.2899999999999997E-4</v>
      </c>
      <c r="H4" s="6">
        <v>1.294E-6</v>
      </c>
      <c r="I4" s="8">
        <v>1.674436E-12</v>
      </c>
    </row>
    <row r="5" spans="1:9">
      <c r="B5" s="9">
        <f>AVERAGE(B2:B4)</f>
        <v>8.3883333333333328E-10</v>
      </c>
      <c r="C5" s="3">
        <f>STDEV(B2:B4)</f>
        <v>5.5654417913884722E-10</v>
      </c>
      <c r="D5" s="10">
        <f>AVERAGE(D2:D4)</f>
        <v>385533.33333333331</v>
      </c>
      <c r="E5" s="16">
        <f>STDEV(D2:D4)</f>
        <v>171156.72155464225</v>
      </c>
      <c r="F5" s="8">
        <f>SQRT(AVERAGE(F2:F4))</f>
        <v>2749.8879152915792</v>
      </c>
      <c r="G5" s="10">
        <f>AVERAGE(G2:G4)</f>
        <v>2.6233333333333333E-4</v>
      </c>
      <c r="H5" s="16">
        <f>STDEV(G2:G4)</f>
        <v>7.3262154850463768E-5</v>
      </c>
      <c r="I5" s="8">
        <f>SQRT(AVERAGE(I2:I4))</f>
        <v>1.0022248649878927E-6</v>
      </c>
    </row>
    <row r="6" spans="1:9">
      <c r="F6" s="15"/>
      <c r="I6" s="15"/>
    </row>
    <row r="7" spans="1:9">
      <c r="A7" t="s">
        <v>10</v>
      </c>
      <c r="B7" s="6">
        <v>3.3230000000000002E-6</v>
      </c>
      <c r="C7" s="6">
        <v>1.9189999999999999E-7</v>
      </c>
      <c r="D7" s="6">
        <v>119800</v>
      </c>
      <c r="E7" s="6">
        <v>6596</v>
      </c>
      <c r="F7" s="8">
        <v>43507216</v>
      </c>
      <c r="G7" s="6">
        <v>0.39810000000000001</v>
      </c>
      <c r="H7" s="6">
        <v>6.9449999999999998E-3</v>
      </c>
      <c r="I7" s="8">
        <v>4.8233024999999999E-5</v>
      </c>
    </row>
    <row r="8" spans="1:9">
      <c r="A8" t="s">
        <v>11</v>
      </c>
      <c r="B8" s="6">
        <v>3.4809999999999998E-6</v>
      </c>
      <c r="C8" s="6">
        <v>1.8440000000000001E-7</v>
      </c>
      <c r="D8" s="6">
        <v>116000</v>
      </c>
      <c r="E8" s="6">
        <v>5847</v>
      </c>
      <c r="F8" s="8">
        <v>34187409</v>
      </c>
      <c r="G8" s="6">
        <v>0.4037</v>
      </c>
      <c r="H8" s="6">
        <v>6.5420000000000001E-3</v>
      </c>
      <c r="I8" s="8">
        <v>4.2797764E-5</v>
      </c>
    </row>
    <row r="9" spans="1:9">
      <c r="A9" t="s">
        <v>12</v>
      </c>
      <c r="B9" s="6">
        <v>3.8139999999999998E-6</v>
      </c>
      <c r="C9" s="6">
        <v>2.2569999999999999E-7</v>
      </c>
      <c r="D9" s="6">
        <v>105000</v>
      </c>
      <c r="E9" s="6">
        <v>5889</v>
      </c>
      <c r="F9" s="8">
        <v>34680321</v>
      </c>
      <c r="G9" s="6">
        <v>0.40060000000000001</v>
      </c>
      <c r="H9" s="6">
        <v>7.5550000000000001E-3</v>
      </c>
      <c r="I9" s="8">
        <v>5.7078025E-5</v>
      </c>
    </row>
    <row r="10" spans="1:9">
      <c r="B10" s="9">
        <f>AVERAGE(B7:B9)</f>
        <v>3.5393333333333331E-6</v>
      </c>
      <c r="C10" s="3">
        <f>STDEV(B7:B9)</f>
        <v>2.5064383761292291E-7</v>
      </c>
      <c r="D10" s="10">
        <f>AVERAGE(D7:D9)</f>
        <v>113600</v>
      </c>
      <c r="E10" s="16">
        <f>STDEV(D7:D9)</f>
        <v>7686.3515402302537</v>
      </c>
      <c r="F10" s="8">
        <f>SQRT(AVERAGE(F7:F9))</f>
        <v>6120.3198718149806</v>
      </c>
      <c r="G10" s="10">
        <f>AVERAGE(G7:G9)</f>
        <v>0.40080000000000005</v>
      </c>
      <c r="H10" s="16">
        <f>STDEV(G7:G9)</f>
        <v>2.805352027821104E-3</v>
      </c>
      <c r="I10" s="8">
        <f>SQRT(AVERAGE(I7:I9))</f>
        <v>7.0263507360981249E-3</v>
      </c>
    </row>
    <row r="11" spans="1:9">
      <c r="F11" s="15"/>
      <c r="I11" s="15"/>
    </row>
    <row r="12" spans="1:9">
      <c r="A12" t="s">
        <v>13</v>
      </c>
      <c r="B12" s="6">
        <v>1.5069999999999999E-6</v>
      </c>
      <c r="C12" s="6">
        <v>8.741E-8</v>
      </c>
      <c r="D12" s="6">
        <v>88620</v>
      </c>
      <c r="E12" s="6">
        <v>5026</v>
      </c>
      <c r="F12" s="8">
        <v>25260676</v>
      </c>
      <c r="G12" s="6">
        <v>0.13350000000000001</v>
      </c>
      <c r="H12" s="6">
        <v>1.627E-3</v>
      </c>
      <c r="I12" s="8">
        <v>2.6471289999999998E-6</v>
      </c>
    </row>
    <row r="13" spans="1:9">
      <c r="A13" t="s">
        <v>14</v>
      </c>
      <c r="B13" s="6">
        <v>1.8929999999999999E-6</v>
      </c>
      <c r="C13" s="6">
        <v>1.097E-7</v>
      </c>
      <c r="D13" s="6">
        <v>79080</v>
      </c>
      <c r="E13" s="6">
        <v>4502</v>
      </c>
      <c r="F13" s="8">
        <v>20268004</v>
      </c>
      <c r="G13" s="6">
        <v>0.1497</v>
      </c>
      <c r="H13" s="6">
        <v>1.629E-3</v>
      </c>
      <c r="I13" s="8">
        <v>2.653641E-6</v>
      </c>
    </row>
    <row r="14" spans="1:9">
      <c r="A14" t="s">
        <v>15</v>
      </c>
      <c r="B14" s="6">
        <v>2.1390000000000002E-6</v>
      </c>
      <c r="C14" s="6">
        <v>4.0569999999999999E-8</v>
      </c>
      <c r="D14" s="6">
        <v>70510</v>
      </c>
      <c r="E14" s="6">
        <v>1271</v>
      </c>
      <c r="F14" s="8">
        <v>1615441</v>
      </c>
      <c r="G14" s="6">
        <v>0.15079999999999999</v>
      </c>
      <c r="H14" s="6">
        <v>8.9099999999999997E-4</v>
      </c>
      <c r="I14" s="8">
        <v>7.9388099999999993E-7</v>
      </c>
    </row>
    <row r="15" spans="1:9">
      <c r="B15" s="9">
        <f>AVERAGE(B12:B14)</f>
        <v>1.8463333333333332E-6</v>
      </c>
      <c r="C15" s="3">
        <f>STDEV(B12:B14)</f>
        <v>3.1857390560642816E-7</v>
      </c>
      <c r="D15" s="10">
        <f>AVERAGE(D12:D14)</f>
        <v>79403.333333333328</v>
      </c>
      <c r="E15" s="16">
        <f>STDEV(D12:D14)</f>
        <v>9059.3285255218198</v>
      </c>
      <c r="F15" s="8">
        <f>SQRT(AVERAGE(F12:F14))</f>
        <v>3964.1779727958733</v>
      </c>
      <c r="G15" s="10">
        <f>AVERAGE(G12:G14)</f>
        <v>0.14466666666666667</v>
      </c>
      <c r="H15" s="16">
        <f>STDEV(G12:G14)</f>
        <v>9.6862445423049892E-3</v>
      </c>
      <c r="I15" s="8">
        <f>SQRT(AVERAGE(I12:I14))</f>
        <v>1.4253246413829142E-3</v>
      </c>
    </row>
    <row r="16" spans="1:9">
      <c r="F16" s="15"/>
      <c r="I16" s="15"/>
    </row>
    <row r="17" spans="1:9">
      <c r="A17" t="s">
        <v>16</v>
      </c>
      <c r="B17" s="6" t="s">
        <v>34</v>
      </c>
      <c r="F17" s="15"/>
      <c r="I17" s="15"/>
    </row>
    <row r="18" spans="1:9">
      <c r="A18" t="s">
        <v>17</v>
      </c>
      <c r="F18" s="15"/>
    </row>
    <row r="19" spans="1:9">
      <c r="A19" t="s">
        <v>18</v>
      </c>
    </row>
    <row r="22" spans="1:9">
      <c r="A22" t="s">
        <v>19</v>
      </c>
      <c r="B22" s="6" t="s">
        <v>34</v>
      </c>
    </row>
    <row r="23" spans="1:9">
      <c r="A23" t="s">
        <v>20</v>
      </c>
    </row>
    <row r="24" spans="1:9">
      <c r="A24" t="s">
        <v>21</v>
      </c>
    </row>
    <row r="27" spans="1:9">
      <c r="A27" t="s">
        <v>22</v>
      </c>
      <c r="B27" s="6" t="s">
        <v>34</v>
      </c>
    </row>
    <row r="28" spans="1:9">
      <c r="A28" t="s">
        <v>23</v>
      </c>
    </row>
    <row r="29" spans="1:9">
      <c r="A29" t="s">
        <v>24</v>
      </c>
    </row>
    <row r="31" spans="1:9">
      <c r="A31" t="s">
        <v>27</v>
      </c>
    </row>
    <row r="32" spans="1:9">
      <c r="A32" s="1" t="s">
        <v>25</v>
      </c>
    </row>
    <row r="33" spans="1:1">
      <c r="A33" s="2" t="s">
        <v>26</v>
      </c>
    </row>
    <row r="35" spans="1:1">
      <c r="A35" t="s">
        <v>28</v>
      </c>
    </row>
    <row r="36" spans="1:1">
      <c r="A36" s="4" t="s">
        <v>25</v>
      </c>
    </row>
    <row r="37" spans="1:1">
      <c r="A37" s="5" t="s"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Readme</vt:lpstr>
      <vt:lpstr>2-CDP06</vt:lpstr>
      <vt:lpstr>X-CDP07</vt:lpstr>
      <vt:lpstr>W-CDP03</vt:lpstr>
      <vt:lpstr>F-CDP01</vt:lpstr>
      <vt:lpstr>F-ECM04</vt:lpstr>
      <vt:lpstr>B-CDP01</vt:lpstr>
      <vt:lpstr>B-ECM01</vt:lpstr>
      <vt:lpstr>aBCL2</vt:lpstr>
      <vt:lpstr>aBCLXL</vt:lpstr>
      <vt:lpstr>aBCLW</vt:lpstr>
      <vt:lpstr>M-CDP04 (aMCL1)</vt:lpstr>
      <vt:lpstr>aBFL1</vt:lpstr>
      <vt:lpstr>aBCLB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Stephanie Berger</cp:lastModifiedBy>
  <dcterms:created xsi:type="dcterms:W3CDTF">2016-08-16T12:05:02Z</dcterms:created>
  <dcterms:modified xsi:type="dcterms:W3CDTF">2016-10-25T18:34:34Z</dcterms:modified>
</cp:coreProperties>
</file>