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209"/>
  <workbookPr/>
  <mc:AlternateContent xmlns:mc="http://schemas.openxmlformats.org/markup-compatibility/2006">
    <mc:Choice Requires="x15">
      <x15ac:absPath xmlns:x15ac="http://schemas.microsoft.com/office/spreadsheetml/2010/11/ac" url="/Users/claudiolazzari/Documents/Papers mios/En preparacion/Bugs thermo/eLife/R1/"/>
    </mc:Choice>
  </mc:AlternateContent>
  <bookViews>
    <workbookView xWindow="120" yWindow="460" windowWidth="25020" windowHeight="13920"/>
  </bookViews>
  <sheets>
    <sheet name="Data and t-test" sheetId="1" r:id="rId1"/>
    <sheet name="Summary" sheetId="2" r:id="rId2"/>
  </sheets>
  <definedNames>
    <definedName name="_xlnm.Print_Area" localSheetId="1">Summary!$A$1:$N$33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2" l="1"/>
  <c r="H11" i="2"/>
  <c r="J11" i="2"/>
  <c r="D22" i="1"/>
  <c r="D23" i="1"/>
  <c r="D25" i="1"/>
  <c r="E22" i="1"/>
  <c r="E23" i="1"/>
  <c r="E25" i="1"/>
  <c r="F22" i="1"/>
  <c r="F23" i="1"/>
  <c r="F25" i="1"/>
  <c r="G22" i="1"/>
  <c r="G23" i="1"/>
  <c r="G25" i="1"/>
  <c r="I22" i="1"/>
  <c r="I23" i="1"/>
  <c r="I25" i="1"/>
  <c r="J22" i="1"/>
  <c r="J23" i="1"/>
  <c r="J25" i="1"/>
  <c r="K22" i="1"/>
  <c r="K23" i="1"/>
  <c r="K25" i="1"/>
  <c r="L22" i="1"/>
  <c r="L23" i="1"/>
  <c r="L25" i="1"/>
  <c r="M22" i="1"/>
  <c r="M23" i="1"/>
  <c r="M25" i="1"/>
  <c r="C22" i="1"/>
  <c r="C23" i="1"/>
  <c r="C25" i="1"/>
  <c r="D11" i="1"/>
  <c r="D12" i="1"/>
  <c r="D14" i="1"/>
  <c r="E11" i="1"/>
  <c r="E12" i="1"/>
  <c r="E14" i="1"/>
  <c r="F11" i="1"/>
  <c r="F12" i="1"/>
  <c r="F14" i="1"/>
  <c r="G11" i="1"/>
  <c r="G12" i="1"/>
  <c r="G14" i="1"/>
  <c r="I11" i="1"/>
  <c r="I12" i="1"/>
  <c r="I14" i="1"/>
  <c r="J11" i="1"/>
  <c r="J12" i="1"/>
  <c r="J14" i="1"/>
  <c r="K11" i="1"/>
  <c r="K12" i="1"/>
  <c r="K14" i="1"/>
  <c r="L11" i="1"/>
  <c r="L12" i="1"/>
  <c r="L14" i="1"/>
  <c r="M11" i="1"/>
  <c r="M12" i="1"/>
  <c r="M14" i="1"/>
  <c r="C11" i="1"/>
  <c r="C12" i="1"/>
  <c r="C14" i="1"/>
  <c r="C13" i="2"/>
  <c r="C16" i="1"/>
  <c r="D12" i="2"/>
  <c r="C12" i="2"/>
  <c r="D11" i="2"/>
  <c r="C11" i="2"/>
  <c r="I26" i="1"/>
  <c r="I15" i="1"/>
  <c r="C13" i="1"/>
  <c r="C24" i="1"/>
  <c r="C27" i="1"/>
  <c r="C26" i="1"/>
  <c r="C15" i="1"/>
</calcChain>
</file>

<file path=xl/sharedStrings.xml><?xml version="1.0" encoding="utf-8"?>
<sst xmlns="http://schemas.openxmlformats.org/spreadsheetml/2006/main" count="50" uniqueCount="37">
  <si>
    <t>C1</t>
  </si>
  <si>
    <t>C2</t>
  </si>
  <si>
    <t>C3</t>
  </si>
  <si>
    <t>C4</t>
  </si>
  <si>
    <t>C5</t>
  </si>
  <si>
    <t>T1</t>
  </si>
  <si>
    <t>T2</t>
  </si>
  <si>
    <t>T3</t>
  </si>
  <si>
    <t>T4</t>
  </si>
  <si>
    <t>T5</t>
  </si>
  <si>
    <t>dct</t>
  </si>
  <si>
    <t>2e-dct</t>
  </si>
  <si>
    <t>média</t>
  </si>
  <si>
    <t>media final</t>
  </si>
  <si>
    <t>teste t</t>
  </si>
  <si>
    <t>29-07-17 Análise qPCR- Expressão HSP70 após remoção de parte do vaso dorsal</t>
  </si>
  <si>
    <t>Controle (cortado, mas com vaso dorsal íntegro)</t>
  </si>
  <si>
    <t>Teste (vaso dorsal rompido)</t>
  </si>
  <si>
    <t>Tub (média Ct)</t>
  </si>
  <si>
    <t>HSP70 rt3 (média Ct)</t>
  </si>
  <si>
    <t>Primer 1</t>
  </si>
  <si>
    <t>Primer 2</t>
  </si>
  <si>
    <t>Calibrador: C=1</t>
  </si>
  <si>
    <t>HSP70 T7 (média Ct)</t>
  </si>
  <si>
    <t>Control</t>
  </si>
  <si>
    <t>Test (severed dorsal vessel)</t>
  </si>
  <si>
    <t>Insetos:</t>
  </si>
  <si>
    <t>Média</t>
  </si>
  <si>
    <t>Calibrador: Controle=1</t>
  </si>
  <si>
    <t>desvio</t>
  </si>
  <si>
    <t>Gráfico e análise estatística - Prism</t>
  </si>
  <si>
    <t>Obs: as reaçãoes de qPCR são mais eficientes com este par de primers</t>
  </si>
  <si>
    <t>Amostras</t>
  </si>
  <si>
    <t>HSP90 rt</t>
  </si>
  <si>
    <t>Expressão HSP90</t>
  </si>
  <si>
    <t>Test</t>
  </si>
  <si>
    <t>Resultado final- utilizando o Primer 1 (rt3) - HSP70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</si>
</sst>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2" fontId="1" fillId="0" borderId="0" xfId="0" applyNumberFormat="1" applyFont="1"/>
    <xf numFmtId="0" fontId="3" fillId="4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2" fontId="0" fillId="0" borderId="0" xfId="0" applyNumberFormat="1" applyAlignment="1">
      <alignment horizontal="center"/>
    </xf>
    <xf numFmtId="164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1117600</xdr:colOff>
          <xdr:row>15</xdr:row>
          <xdr:rowOff>165100</xdr:rowOff>
        </xdr:from>
        <xdr:to>
          <xdr:col>6</xdr:col>
          <xdr:colOff>101600</xdr:colOff>
          <xdr:row>31</xdr:row>
          <xdr:rowOff>38100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oleObject" Target="../embeddings/oleObject1.bin"/><Relationship Id="rId5" Type="http://schemas.openxmlformats.org/officeDocument/2006/relationships/image" Target="../media/image1.emf"/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abSelected="1" workbookViewId="0">
      <selection activeCell="B16" sqref="B16"/>
    </sheetView>
  </sheetViews>
  <sheetFormatPr baseColWidth="10" defaultColWidth="8.83203125" defaultRowHeight="15" x14ac:dyDescent="0.2"/>
  <cols>
    <col min="1" max="1" width="23" bestFit="1" customWidth="1"/>
    <col min="2" max="2" width="20.83203125" customWidth="1"/>
  </cols>
  <sheetData>
    <row r="2" spans="1:13" x14ac:dyDescent="0.2">
      <c r="B2" t="s">
        <v>15</v>
      </c>
    </row>
    <row r="4" spans="1:13" x14ac:dyDescent="0.2">
      <c r="C4" s="10" t="s">
        <v>16</v>
      </c>
      <c r="D4" s="10"/>
      <c r="E4" s="10"/>
      <c r="F4" s="10"/>
      <c r="G4" s="10"/>
      <c r="H4" s="3"/>
      <c r="I4" s="11" t="s">
        <v>17</v>
      </c>
      <c r="J4" s="11"/>
      <c r="K4" s="11"/>
      <c r="L4" s="2"/>
      <c r="M4" s="2"/>
    </row>
    <row r="5" spans="1:13" x14ac:dyDescent="0.2">
      <c r="B5" s="4" t="s">
        <v>26</v>
      </c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I5" s="2" t="s">
        <v>5</v>
      </c>
      <c r="J5" s="2" t="s">
        <v>6</v>
      </c>
      <c r="K5" s="2" t="s">
        <v>7</v>
      </c>
      <c r="L5" s="2" t="s">
        <v>8</v>
      </c>
      <c r="M5" s="2" t="s">
        <v>9</v>
      </c>
    </row>
    <row r="7" spans="1:13" x14ac:dyDescent="0.2">
      <c r="B7" s="3" t="s">
        <v>18</v>
      </c>
      <c r="C7" s="7">
        <v>16.02</v>
      </c>
      <c r="D7" s="7">
        <v>15.61</v>
      </c>
      <c r="E7" s="7">
        <v>14.96</v>
      </c>
      <c r="F7" s="7">
        <v>15.6</v>
      </c>
      <c r="G7" s="7">
        <v>15.9</v>
      </c>
      <c r="H7" s="7"/>
      <c r="I7" s="7">
        <v>14.27</v>
      </c>
      <c r="J7" s="7">
        <v>13.94</v>
      </c>
      <c r="K7" s="7">
        <v>15.05</v>
      </c>
      <c r="L7" s="7">
        <v>16.11</v>
      </c>
      <c r="M7" s="7">
        <v>15.34</v>
      </c>
    </row>
    <row r="8" spans="1:13" x14ac:dyDescent="0.2"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"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">
      <c r="A10" s="4" t="s">
        <v>20</v>
      </c>
      <c r="B10" s="3" t="s">
        <v>19</v>
      </c>
      <c r="C10" s="7">
        <v>17.97</v>
      </c>
      <c r="D10" s="7">
        <v>18.22</v>
      </c>
      <c r="E10" s="7">
        <v>17.2</v>
      </c>
      <c r="F10" s="7">
        <v>17.920000000000002</v>
      </c>
      <c r="G10" s="7">
        <v>18.14</v>
      </c>
      <c r="H10" s="7"/>
      <c r="I10" s="7">
        <v>16.02</v>
      </c>
      <c r="J10" s="7">
        <v>15.21</v>
      </c>
      <c r="K10" s="7">
        <v>16.309999999999999</v>
      </c>
      <c r="L10" s="7">
        <v>17.079999999999998</v>
      </c>
      <c r="M10" s="7">
        <v>17.07</v>
      </c>
    </row>
    <row r="11" spans="1:13" x14ac:dyDescent="0.2">
      <c r="A11" s="5"/>
      <c r="B11" t="s">
        <v>10</v>
      </c>
      <c r="C11" s="7">
        <f>C10-C7</f>
        <v>1.9499999999999993</v>
      </c>
      <c r="D11" s="7">
        <f t="shared" ref="D11:M11" si="0">D10-D7</f>
        <v>2.6099999999999994</v>
      </c>
      <c r="E11" s="7">
        <f t="shared" si="0"/>
        <v>2.2399999999999984</v>
      </c>
      <c r="F11" s="7">
        <f t="shared" si="0"/>
        <v>2.3200000000000021</v>
      </c>
      <c r="G11" s="7">
        <f t="shared" si="0"/>
        <v>2.2400000000000002</v>
      </c>
      <c r="H11" s="7"/>
      <c r="I11" s="7">
        <f t="shared" si="0"/>
        <v>1.75</v>
      </c>
      <c r="J11" s="7">
        <f t="shared" si="0"/>
        <v>1.2700000000000014</v>
      </c>
      <c r="K11" s="7">
        <f t="shared" si="0"/>
        <v>1.259999999999998</v>
      </c>
      <c r="L11" s="7">
        <f t="shared" si="0"/>
        <v>0.96999999999999886</v>
      </c>
      <c r="M11" s="7">
        <f t="shared" si="0"/>
        <v>1.7300000000000004</v>
      </c>
    </row>
    <row r="12" spans="1:13" x14ac:dyDescent="0.2">
      <c r="A12" s="6"/>
      <c r="B12" t="s">
        <v>11</v>
      </c>
      <c r="C12" s="7">
        <f>2^-C11</f>
        <v>0.25881623096034451</v>
      </c>
      <c r="D12" s="7">
        <f t="shared" ref="D12:M12" si="1">2^-D11</f>
        <v>0.16379917548229547</v>
      </c>
      <c r="E12" s="7">
        <f t="shared" si="1"/>
        <v>0.21168632809063204</v>
      </c>
      <c r="F12" s="7">
        <f t="shared" si="1"/>
        <v>0.20026746939740525</v>
      </c>
      <c r="G12" s="7">
        <f t="shared" si="1"/>
        <v>0.21168632809063176</v>
      </c>
      <c r="H12" s="7"/>
      <c r="I12" s="7">
        <f t="shared" si="1"/>
        <v>0.29730177875068026</v>
      </c>
      <c r="J12" s="7">
        <f t="shared" si="1"/>
        <v>0.41465977290722045</v>
      </c>
      <c r="K12" s="7">
        <f t="shared" si="1"/>
        <v>0.41754395971418523</v>
      </c>
      <c r="L12" s="7">
        <f t="shared" si="1"/>
        <v>0.51050606285359701</v>
      </c>
      <c r="M12" s="7">
        <f t="shared" si="1"/>
        <v>0.30145195692269006</v>
      </c>
    </row>
    <row r="13" spans="1:13" x14ac:dyDescent="0.2">
      <c r="A13" s="6"/>
      <c r="B13" t="s">
        <v>12</v>
      </c>
      <c r="C13" s="7">
        <f>AVERAGE(C12:G12)</f>
        <v>0.20925110640426178</v>
      </c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x14ac:dyDescent="0.2">
      <c r="A14" s="6"/>
      <c r="B14" s="3" t="s">
        <v>28</v>
      </c>
      <c r="C14" s="8">
        <f>C12/0.21</f>
        <v>1.2324582426683073</v>
      </c>
      <c r="D14" s="8">
        <f t="shared" ref="D14:M14" si="2">D12/0.21</f>
        <v>0.77999607372521651</v>
      </c>
      <c r="E14" s="8">
        <f t="shared" si="2"/>
        <v>1.0080301337649145</v>
      </c>
      <c r="F14" s="8">
        <f t="shared" si="2"/>
        <v>0.95365461617812031</v>
      </c>
      <c r="G14" s="8">
        <f t="shared" si="2"/>
        <v>1.0080301337649131</v>
      </c>
      <c r="H14" s="8"/>
      <c r="I14" s="8">
        <f t="shared" si="2"/>
        <v>1.4157227559556202</v>
      </c>
      <c r="J14" s="8">
        <f t="shared" si="2"/>
        <v>1.9745703471772402</v>
      </c>
      <c r="K14" s="8">
        <f t="shared" si="2"/>
        <v>1.9883045700675488</v>
      </c>
      <c r="L14" s="8">
        <f t="shared" si="2"/>
        <v>2.4309812516837952</v>
      </c>
      <c r="M14" s="8">
        <f t="shared" si="2"/>
        <v>1.4354855091556671</v>
      </c>
    </row>
    <row r="15" spans="1:13" x14ac:dyDescent="0.2">
      <c r="A15" s="6"/>
      <c r="B15" t="s">
        <v>13</v>
      </c>
      <c r="C15" s="7">
        <f>AVERAGE(C14:G14)</f>
        <v>0.99643384002029445</v>
      </c>
      <c r="D15" s="7"/>
      <c r="E15" s="7"/>
      <c r="F15" s="7"/>
      <c r="G15" s="7"/>
      <c r="H15" s="7"/>
      <c r="I15" s="7">
        <f>AVERAGE(I14:M14)</f>
        <v>1.8490128868079743</v>
      </c>
      <c r="J15" s="7"/>
      <c r="K15" s="7"/>
      <c r="L15" s="7"/>
      <c r="M15" s="7"/>
    </row>
    <row r="16" spans="1:13" x14ac:dyDescent="0.2">
      <c r="A16" s="6"/>
      <c r="B16" t="s">
        <v>14</v>
      </c>
      <c r="C16" s="13">
        <f>TTEST(C14:G14,I14:M14,2,2)</f>
        <v>3.1350391416373373E-3</v>
      </c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x14ac:dyDescent="0.2">
      <c r="A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x14ac:dyDescent="0.2"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x14ac:dyDescent="0.2"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x14ac:dyDescent="0.2"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x14ac:dyDescent="0.2">
      <c r="A21" s="6" t="s">
        <v>21</v>
      </c>
      <c r="B21" t="s">
        <v>23</v>
      </c>
      <c r="C21" s="7">
        <v>19.63</v>
      </c>
      <c r="D21" s="7">
        <v>19.78</v>
      </c>
      <c r="E21" s="7">
        <v>18.47</v>
      </c>
      <c r="F21" s="7">
        <v>19.170000000000002</v>
      </c>
      <c r="G21" s="7">
        <v>19.5</v>
      </c>
      <c r="H21" s="7"/>
      <c r="I21" s="7">
        <v>16.95</v>
      </c>
      <c r="J21" s="7">
        <v>16.649999999999999</v>
      </c>
      <c r="K21" s="7">
        <v>17.45</v>
      </c>
      <c r="L21" s="7">
        <v>18.29</v>
      </c>
      <c r="M21" s="7">
        <v>18.829999999999998</v>
      </c>
    </row>
    <row r="22" spans="1:13" x14ac:dyDescent="0.2">
      <c r="B22" t="s">
        <v>10</v>
      </c>
      <c r="C22" s="7">
        <f>C21-C7</f>
        <v>3.6099999999999994</v>
      </c>
      <c r="D22" s="7">
        <f>D21-D7</f>
        <v>4.1700000000000017</v>
      </c>
      <c r="E22" s="7">
        <f>E21-E7</f>
        <v>3.509999999999998</v>
      </c>
      <c r="F22" s="7">
        <f>F21-F7</f>
        <v>3.5700000000000021</v>
      </c>
      <c r="G22" s="7">
        <f>G21-G7</f>
        <v>3.5999999999999996</v>
      </c>
      <c r="H22" s="7"/>
      <c r="I22" s="7">
        <f>I21-I7</f>
        <v>2.6799999999999997</v>
      </c>
      <c r="J22" s="7">
        <f>J21-J7</f>
        <v>2.7099999999999991</v>
      </c>
      <c r="K22" s="7">
        <f>K21-K7</f>
        <v>2.3999999999999986</v>
      </c>
      <c r="L22" s="7">
        <f>L21-L7</f>
        <v>2.1799999999999997</v>
      </c>
      <c r="M22" s="7">
        <f>M21-M7</f>
        <v>3.4899999999999984</v>
      </c>
    </row>
    <row r="23" spans="1:13" x14ac:dyDescent="0.2">
      <c r="B23" t="s">
        <v>11</v>
      </c>
      <c r="C23" s="7">
        <f>2^-C22</f>
        <v>8.1899587741147722E-2</v>
      </c>
      <c r="D23" s="7">
        <f t="shared" ref="D23:M23" si="3">2^-D22</f>
        <v>5.5552667572910594E-2</v>
      </c>
      <c r="E23" s="7">
        <f t="shared" si="3"/>
        <v>8.7777804733624967E-2</v>
      </c>
      <c r="F23" s="7">
        <f t="shared" si="3"/>
        <v>8.4202098554105542E-2</v>
      </c>
      <c r="G23" s="7">
        <f t="shared" si="3"/>
        <v>8.2469244423305901E-2</v>
      </c>
      <c r="H23" s="7"/>
      <c r="I23" s="7">
        <f t="shared" si="3"/>
        <v>0.15604131861270151</v>
      </c>
      <c r="J23" s="7">
        <f t="shared" si="3"/>
        <v>0.15283003471150866</v>
      </c>
      <c r="K23" s="7">
        <f t="shared" si="3"/>
        <v>0.18946457081379997</v>
      </c>
      <c r="L23" s="7">
        <f t="shared" si="3"/>
        <v>0.22067574907266377</v>
      </c>
      <c r="M23" s="7">
        <f t="shared" si="3"/>
        <v>8.9003137224817105E-2</v>
      </c>
    </row>
    <row r="24" spans="1:13" x14ac:dyDescent="0.2">
      <c r="B24" t="s">
        <v>12</v>
      </c>
      <c r="C24" s="7">
        <f>AVERAGE(C23:G23)</f>
        <v>7.8380280605018934E-2</v>
      </c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">
      <c r="B25" s="3" t="s">
        <v>22</v>
      </c>
      <c r="C25" s="8">
        <f>C23/0.08</f>
        <v>1.0237448467643464</v>
      </c>
      <c r="D25" s="8">
        <f t="shared" ref="D25:M25" si="4">D23/0.08</f>
        <v>0.69440834466138246</v>
      </c>
      <c r="E25" s="8">
        <f t="shared" si="4"/>
        <v>1.097222559170312</v>
      </c>
      <c r="F25" s="8">
        <f t="shared" si="4"/>
        <v>1.0525262319263193</v>
      </c>
      <c r="G25" s="8">
        <f t="shared" si="4"/>
        <v>1.0308655552913237</v>
      </c>
      <c r="H25" s="8"/>
      <c r="I25" s="8">
        <f t="shared" si="4"/>
        <v>1.9505164826587689</v>
      </c>
      <c r="J25" s="8">
        <f t="shared" si="4"/>
        <v>1.9103754338938583</v>
      </c>
      <c r="K25" s="8">
        <f t="shared" si="4"/>
        <v>2.3683071351724996</v>
      </c>
      <c r="L25" s="8">
        <f t="shared" si="4"/>
        <v>2.758446863408297</v>
      </c>
      <c r="M25" s="8">
        <f t="shared" si="4"/>
        <v>1.1125392153102138</v>
      </c>
    </row>
    <row r="26" spans="1:13" x14ac:dyDescent="0.2">
      <c r="B26" t="s">
        <v>13</v>
      </c>
      <c r="C26" s="7">
        <f>AVERAGE(C25:G25)</f>
        <v>0.97975350756273671</v>
      </c>
      <c r="D26" s="7"/>
      <c r="E26" s="7"/>
      <c r="F26" s="7"/>
      <c r="G26" s="7"/>
      <c r="H26" s="7"/>
      <c r="I26" s="7">
        <f>AVERAGE(I25:M25)</f>
        <v>2.0200370260887275</v>
      </c>
      <c r="J26" s="7"/>
      <c r="K26" s="7"/>
      <c r="L26" s="7"/>
      <c r="M26" s="7"/>
    </row>
    <row r="27" spans="1:13" x14ac:dyDescent="0.2">
      <c r="B27" t="s">
        <v>14</v>
      </c>
      <c r="C27" s="7">
        <f>TTEST(C25:G25,I25:M25,2,2)</f>
        <v>6.3622975707975354E-3</v>
      </c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2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31" spans="1:13" x14ac:dyDescent="0.2">
      <c r="B31" s="3" t="s">
        <v>33</v>
      </c>
      <c r="C31">
        <v>20.96</v>
      </c>
      <c r="D31">
        <v>21.23</v>
      </c>
      <c r="E31">
        <v>20.350000000000001</v>
      </c>
      <c r="F31">
        <v>20.83</v>
      </c>
      <c r="G31">
        <v>20.87</v>
      </c>
      <c r="I31">
        <v>20.010000000000002</v>
      </c>
      <c r="J31">
        <v>21.09</v>
      </c>
      <c r="K31">
        <v>20.69</v>
      </c>
      <c r="L31">
        <v>21.17</v>
      </c>
      <c r="M31">
        <v>22.19</v>
      </c>
    </row>
    <row r="32" spans="1:13" x14ac:dyDescent="0.2">
      <c r="B32" t="s">
        <v>10</v>
      </c>
      <c r="C32">
        <v>4.9400000000000013</v>
      </c>
      <c r="D32">
        <v>5.620000000000001</v>
      </c>
      <c r="E32">
        <v>5.3900000000000006</v>
      </c>
      <c r="F32">
        <v>5.2299999999999986</v>
      </c>
      <c r="G32">
        <v>4.9700000000000006</v>
      </c>
      <c r="I32">
        <v>5.740000000000002</v>
      </c>
      <c r="J32">
        <v>7.15</v>
      </c>
      <c r="K32">
        <v>5.6400000000000006</v>
      </c>
      <c r="L32">
        <v>5.0600000000000023</v>
      </c>
      <c r="M32">
        <v>6.8500000000000014</v>
      </c>
    </row>
    <row r="33" spans="2:13" x14ac:dyDescent="0.2">
      <c r="B33" t="s">
        <v>11</v>
      </c>
      <c r="C33">
        <v>3.2577055026285023E-2</v>
      </c>
      <c r="D33">
        <v>2.0333466491280199E-2</v>
      </c>
      <c r="E33">
        <v>2.3847800140008733E-2</v>
      </c>
      <c r="F33">
        <v>2.6644840367748671E-2</v>
      </c>
      <c r="G33">
        <v>3.1906628928349771E-2</v>
      </c>
      <c r="I33">
        <v>1.8710604759670738E-2</v>
      </c>
      <c r="J33">
        <v>7.0410192391471092E-3</v>
      </c>
      <c r="K33">
        <v>2.0053529649420376E-2</v>
      </c>
      <c r="L33">
        <v>2.9977003728914466E-2</v>
      </c>
      <c r="M33">
        <v>8.6685115005300292E-3</v>
      </c>
    </row>
    <row r="34" spans="2:13" x14ac:dyDescent="0.2">
      <c r="B34" t="s">
        <v>12</v>
      </c>
      <c r="C34">
        <v>2.7061958190734481E-2</v>
      </c>
    </row>
    <row r="35" spans="2:13" x14ac:dyDescent="0.2">
      <c r="B35" s="3" t="s">
        <v>22</v>
      </c>
      <c r="C35" s="3">
        <v>1.2024159386662616</v>
      </c>
      <c r="D35" s="3">
        <v>0.75050627436165063</v>
      </c>
      <c r="E35" s="3">
        <v>0.88021998818915337</v>
      </c>
      <c r="F35" s="3">
        <v>0.9834584714778235</v>
      </c>
      <c r="G35" s="3">
        <v>1.1776705764717741</v>
      </c>
      <c r="H35" s="3"/>
      <c r="I35" s="3">
        <v>0.69060660538407481</v>
      </c>
      <c r="J35" s="3">
        <v>0.25988333662374447</v>
      </c>
      <c r="K35" s="3">
        <v>0.74017383270292603</v>
      </c>
      <c r="L35" s="3">
        <v>1.1064482976752101</v>
      </c>
      <c r="M35" s="3">
        <v>0.31995391800575901</v>
      </c>
    </row>
    <row r="36" spans="2:13" x14ac:dyDescent="0.2">
      <c r="B36" t="s">
        <v>13</v>
      </c>
      <c r="C36">
        <v>0.99885424983333271</v>
      </c>
      <c r="I36">
        <v>0.62341319807834283</v>
      </c>
    </row>
    <row r="37" spans="2:13" x14ac:dyDescent="0.2">
      <c r="B37" t="s">
        <v>14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17"/>
  <sheetViews>
    <sheetView zoomScaleSheetLayoutView="93" workbookViewId="0">
      <selection activeCell="C27" sqref="C27"/>
    </sheetView>
  </sheetViews>
  <sheetFormatPr baseColWidth="10" defaultColWidth="8.83203125" defaultRowHeight="15" x14ac:dyDescent="0.2"/>
  <cols>
    <col min="3" max="3" width="18.6640625" customWidth="1"/>
    <col min="4" max="4" width="28.33203125" customWidth="1"/>
  </cols>
  <sheetData>
    <row r="2" spans="2:10" x14ac:dyDescent="0.2">
      <c r="B2" s="3" t="s">
        <v>36</v>
      </c>
    </row>
    <row r="3" spans="2:10" x14ac:dyDescent="0.2">
      <c r="B3" t="s">
        <v>31</v>
      </c>
      <c r="H3" s="3" t="s">
        <v>34</v>
      </c>
    </row>
    <row r="4" spans="2:10" x14ac:dyDescent="0.2">
      <c r="B4" t="s">
        <v>32</v>
      </c>
      <c r="C4" s="9" t="s">
        <v>24</v>
      </c>
      <c r="D4" s="9" t="s">
        <v>25</v>
      </c>
      <c r="H4" s="3" t="s">
        <v>24</v>
      </c>
      <c r="J4" s="3" t="s">
        <v>35</v>
      </c>
    </row>
    <row r="5" spans="2:10" x14ac:dyDescent="0.2">
      <c r="B5">
        <v>1</v>
      </c>
      <c r="C5" s="12">
        <v>1.2324582426683073</v>
      </c>
      <c r="D5" s="12">
        <v>1.4157227559556202</v>
      </c>
      <c r="H5" s="7">
        <v>1.2024159386662616</v>
      </c>
      <c r="I5" s="7"/>
      <c r="J5" s="7">
        <v>0.69060660538407481</v>
      </c>
    </row>
    <row r="6" spans="2:10" x14ac:dyDescent="0.2">
      <c r="B6">
        <v>2</v>
      </c>
      <c r="C6" s="12">
        <v>0.77999607372521651</v>
      </c>
      <c r="D6" s="12">
        <v>1.9745703471772402</v>
      </c>
      <c r="H6" s="7">
        <v>0.75050627436165063</v>
      </c>
      <c r="I6" s="7"/>
      <c r="J6" s="7">
        <v>0.25988333662374447</v>
      </c>
    </row>
    <row r="7" spans="2:10" x14ac:dyDescent="0.2">
      <c r="B7">
        <v>3</v>
      </c>
      <c r="C7" s="12">
        <v>1.0080301337649145</v>
      </c>
      <c r="D7" s="12">
        <v>1.9883045700675488</v>
      </c>
      <c r="H7" s="7">
        <v>0.88021998818915337</v>
      </c>
      <c r="I7" s="7"/>
      <c r="J7" s="7">
        <v>0.74017383270292603</v>
      </c>
    </row>
    <row r="8" spans="2:10" x14ac:dyDescent="0.2">
      <c r="B8">
        <v>4</v>
      </c>
      <c r="C8" s="12">
        <v>0.95365461617812031</v>
      </c>
      <c r="D8" s="12">
        <v>2.4309812516837952</v>
      </c>
      <c r="H8" s="7">
        <v>0.9834584714778235</v>
      </c>
      <c r="I8" s="7"/>
      <c r="J8" s="7">
        <v>1.1064482976752101</v>
      </c>
    </row>
    <row r="9" spans="2:10" x14ac:dyDescent="0.2">
      <c r="B9">
        <v>5</v>
      </c>
      <c r="C9" s="12">
        <v>1.0080301337649131</v>
      </c>
      <c r="D9" s="12">
        <v>1.4354855091556671</v>
      </c>
      <c r="H9" s="7">
        <v>1.1776705764717741</v>
      </c>
      <c r="I9" s="7"/>
      <c r="J9" s="7">
        <v>0.31995391800575901</v>
      </c>
    </row>
    <row r="11" spans="2:10" x14ac:dyDescent="0.2">
      <c r="B11" s="3" t="s">
        <v>27</v>
      </c>
      <c r="C11" s="8">
        <f>AVERAGE(C5:C9)</f>
        <v>0.99643384002029445</v>
      </c>
      <c r="D11" s="8">
        <f>AVERAGE(D5:D9)</f>
        <v>1.8490128868079743</v>
      </c>
      <c r="E11" s="8"/>
      <c r="F11" s="8"/>
      <c r="G11" s="8"/>
      <c r="H11" s="8">
        <f t="shared" ref="H11:J11" si="0">AVERAGE(H5:H9)</f>
        <v>0.99885424983333271</v>
      </c>
      <c r="I11" s="8"/>
      <c r="J11" s="8">
        <f t="shared" si="0"/>
        <v>0.62341319807834283</v>
      </c>
    </row>
    <row r="12" spans="2:10" x14ac:dyDescent="0.2">
      <c r="B12" t="s">
        <v>29</v>
      </c>
      <c r="C12">
        <f>STDEV(C5:C9)</f>
        <v>0.16174967957766981</v>
      </c>
      <c r="D12">
        <f>STDEV(D5:D9)</f>
        <v>0.42796006126680408</v>
      </c>
    </row>
    <row r="13" spans="2:10" x14ac:dyDescent="0.2">
      <c r="B13" t="s">
        <v>14</v>
      </c>
      <c r="C13" s="14">
        <f>TTEST(C5:C9,D5:D9,2,2)</f>
        <v>3.1350391416373373E-3</v>
      </c>
      <c r="H13">
        <f>TTEST(H5:H9,J5:J9,2,2)</f>
        <v>6.6449338512642647E-2</v>
      </c>
    </row>
    <row r="17" spans="2:2" x14ac:dyDescent="0.2">
      <c r="B17" s="3" t="s">
        <v>30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5.Document" shapeId="2050" r:id="rId4">
          <objectPr defaultSize="0" r:id="rId5">
            <anchor moveWithCells="1">
              <from>
                <xdr:col>3</xdr:col>
                <xdr:colOff>1117600</xdr:colOff>
                <xdr:row>15</xdr:row>
                <xdr:rowOff>165100</xdr:rowOff>
              </from>
              <to>
                <xdr:col>6</xdr:col>
                <xdr:colOff>101600</xdr:colOff>
                <xdr:row>31</xdr:row>
                <xdr:rowOff>38100</xdr:rowOff>
              </to>
            </anchor>
          </objectPr>
        </oleObject>
      </mc:Choice>
      <mc:Fallback>
        <oleObject progId="Prism5.Document" shapeId="20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t-test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Rafaela</dc:creator>
  <cp:lastModifiedBy>CRL</cp:lastModifiedBy>
  <dcterms:created xsi:type="dcterms:W3CDTF">2017-07-31T18:07:03Z</dcterms:created>
  <dcterms:modified xsi:type="dcterms:W3CDTF">2017-09-18T15:32:28Z</dcterms:modified>
</cp:coreProperties>
</file>