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ResearchHome\ResearchHomeDirs\ogdengrp\common\Ogden Lab\Disp cleavage MS\ELIFE SUBMISSION\Source Data\"/>
    </mc:Choice>
  </mc:AlternateContent>
  <bookViews>
    <workbookView xWindow="0" yWindow="0" windowWidth="20436" windowHeight="775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1" l="1"/>
  <c r="D41" i="1"/>
  <c r="C41" i="1"/>
  <c r="C44" i="1" s="1"/>
  <c r="D44" i="1" s="1"/>
  <c r="C42" i="1"/>
  <c r="C45" i="1" s="1"/>
  <c r="D45" i="1" s="1"/>
  <c r="L7" i="1" l="1"/>
  <c r="J7" i="1"/>
  <c r="C8" i="1" l="1"/>
  <c r="C11" i="1" s="1"/>
  <c r="D11" i="1" s="1"/>
  <c r="D8" i="1"/>
  <c r="C7" i="1"/>
  <c r="C10" i="1" s="1"/>
  <c r="D10" i="1" s="1"/>
  <c r="D7" i="1"/>
  <c r="C31" i="1"/>
  <c r="C34" i="1" s="1"/>
  <c r="D34" i="1" s="1"/>
  <c r="D31" i="1"/>
  <c r="C30" i="1"/>
  <c r="C33" i="1" s="1"/>
  <c r="D33" i="1" s="1"/>
  <c r="L6" i="1" s="1"/>
  <c r="D30" i="1"/>
  <c r="C19" i="1"/>
  <c r="C22" i="1" s="1"/>
  <c r="D22" i="1" s="1"/>
  <c r="D19" i="1"/>
  <c r="C18" i="1"/>
  <c r="C21" i="1" s="1"/>
  <c r="D21" i="1" s="1"/>
  <c r="L5" i="1" s="1"/>
  <c r="D18" i="1"/>
  <c r="J5" i="1" l="1"/>
  <c r="J6" i="1"/>
  <c r="M7" i="1"/>
  <c r="K7" i="1" l="1"/>
  <c r="M6" i="1"/>
  <c r="K6" i="1"/>
  <c r="M4" i="1" l="1"/>
  <c r="L4" i="1"/>
  <c r="L9" i="1" s="1"/>
  <c r="J4" i="1"/>
  <c r="J8" i="1" l="1"/>
  <c r="J9" i="1"/>
  <c r="M5" i="1"/>
  <c r="M9" i="1" s="1"/>
  <c r="K5" i="1"/>
  <c r="K4" i="1"/>
  <c r="K9" i="1" l="1"/>
  <c r="M8" i="1"/>
  <c r="K8" i="1"/>
  <c r="L8" i="1"/>
</calcChain>
</file>

<file path=xl/sharedStrings.xml><?xml version="1.0" encoding="utf-8"?>
<sst xmlns="http://schemas.openxmlformats.org/spreadsheetml/2006/main" count="65" uniqueCount="19">
  <si>
    <t>mDisp175</t>
  </si>
  <si>
    <t>#1</t>
  </si>
  <si>
    <t>#2</t>
  </si>
  <si>
    <t>%</t>
  </si>
  <si>
    <t>conversion</t>
  </si>
  <si>
    <t>pixel intensity</t>
  </si>
  <si>
    <t>Avg</t>
  </si>
  <si>
    <t>surface proteins</t>
  </si>
  <si>
    <t>intracellular proteins</t>
  </si>
  <si>
    <t>SEM</t>
  </si>
  <si>
    <t xml:space="preserve"> #1 </t>
  </si>
  <si>
    <t>densitometry</t>
  </si>
  <si>
    <t>mDisp30</t>
  </si>
  <si>
    <t>AT 27Nov2017a</t>
  </si>
  <si>
    <t>SM 28Nov2017</t>
  </si>
  <si>
    <t>SM 01Nov2017</t>
  </si>
  <si>
    <t>#3</t>
  </si>
  <si>
    <t>AT 4Nov2017</t>
  </si>
  <si>
    <t>#4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</si>
</sst>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164" fontId="0" fillId="0" borderId="0" xfId="0" applyNumberFormat="1"/>
    <xf numFmtId="0" fontId="0" fillId="3" borderId="1" xfId="0" applyFill="1" applyBorder="1"/>
    <xf numFmtId="2" fontId="0" fillId="3" borderId="4" xfId="0" applyNumberFormat="1" applyFill="1" applyBorder="1"/>
    <xf numFmtId="2" fontId="0" fillId="3" borderId="5" xfId="0" applyNumberFormat="1" applyFill="1" applyBorder="1"/>
    <xf numFmtId="164" fontId="2" fillId="3" borderId="1" xfId="0" applyNumberFormat="1" applyFont="1" applyFill="1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2" fontId="0" fillId="0" borderId="0" xfId="0" applyNumberFormat="1" applyBorder="1"/>
    <xf numFmtId="2" fontId="0" fillId="2" borderId="0" xfId="0" applyNumberFormat="1" applyFill="1" applyBorder="1"/>
    <xf numFmtId="0" fontId="0" fillId="0" borderId="12" xfId="0" applyBorder="1"/>
    <xf numFmtId="2" fontId="0" fillId="0" borderId="12" xfId="0" applyNumberFormat="1" applyBorder="1"/>
    <xf numFmtId="0" fontId="0" fillId="0" borderId="13" xfId="0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/>
    </xf>
    <xf numFmtId="9" fontId="0" fillId="0" borderId="9" xfId="1" applyFont="1" applyBorder="1" applyAlignment="1">
      <alignment horizontal="center"/>
    </xf>
    <xf numFmtId="9" fontId="0" fillId="0" borderId="11" xfId="1" applyFont="1" applyBorder="1" applyAlignment="1">
      <alignment horizontal="center"/>
    </xf>
    <xf numFmtId="0" fontId="0" fillId="4" borderId="1" xfId="0" applyFill="1" applyBorder="1"/>
    <xf numFmtId="2" fontId="0" fillId="4" borderId="4" xfId="0" applyNumberFormat="1" applyFill="1" applyBorder="1"/>
    <xf numFmtId="2" fontId="0" fillId="4" borderId="5" xfId="0" applyNumberFormat="1" applyFill="1" applyBorder="1"/>
    <xf numFmtId="164" fontId="2" fillId="4" borderId="1" xfId="0" applyNumberFormat="1" applyFont="1" applyFill="1" applyBorder="1"/>
    <xf numFmtId="2" fontId="0" fillId="3" borderId="10" xfId="0" applyNumberFormat="1" applyFill="1" applyBorder="1"/>
    <xf numFmtId="2" fontId="0" fillId="3" borderId="13" xfId="0" applyNumberFormat="1" applyFill="1" applyBorder="1"/>
    <xf numFmtId="0" fontId="0" fillId="0" borderId="7" xfId="0" applyBorder="1"/>
    <xf numFmtId="2" fontId="0" fillId="0" borderId="10" xfId="0" applyNumberFormat="1" applyBorder="1"/>
    <xf numFmtId="0" fontId="0" fillId="0" borderId="11" xfId="0" applyBorder="1"/>
    <xf numFmtId="2" fontId="0" fillId="0" borderId="13" xfId="0" applyNumberFormat="1" applyBorder="1"/>
    <xf numFmtId="0" fontId="0" fillId="0" borderId="0" xfId="0" applyFill="1" applyBorder="1"/>
    <xf numFmtId="164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/>
    <xf numFmtId="2" fontId="0" fillId="4" borderId="14" xfId="0" applyNumberFormat="1" applyFill="1" applyBorder="1"/>
    <xf numFmtId="2" fontId="0" fillId="3" borderId="8" xfId="0" applyNumberFormat="1" applyFill="1" applyBorder="1"/>
    <xf numFmtId="2" fontId="0" fillId="3" borderId="14" xfId="0" applyNumberFormat="1" applyFill="1" applyBorder="1"/>
    <xf numFmtId="9" fontId="0" fillId="0" borderId="9" xfId="1" applyFont="1" applyBorder="1" applyAlignment="1">
      <alignment horizontal="center"/>
    </xf>
    <xf numFmtId="9" fontId="0" fillId="0" borderId="11" xfId="1" applyFont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0" borderId="12" xfId="0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tabSelected="1" workbookViewId="0">
      <selection activeCell="I21" sqref="I21"/>
    </sheetView>
  </sheetViews>
  <sheetFormatPr defaultRowHeight="14.4" x14ac:dyDescent="0.3"/>
  <cols>
    <col min="1" max="1" width="17.6640625" customWidth="1"/>
    <col min="4" max="4" width="12.33203125" customWidth="1"/>
    <col min="5" max="5" width="10.109375" customWidth="1"/>
    <col min="9" max="9" width="9.109375" customWidth="1"/>
    <col min="13" max="13" width="10.33203125" customWidth="1"/>
  </cols>
  <sheetData>
    <row r="1" spans="1:22" x14ac:dyDescent="0.3">
      <c r="B1" s="46" t="s">
        <v>11</v>
      </c>
      <c r="C1" s="46"/>
      <c r="D1" s="46"/>
      <c r="E1" s="46"/>
    </row>
    <row r="2" spans="1:22" x14ac:dyDescent="0.3">
      <c r="A2" s="6" t="s">
        <v>15</v>
      </c>
      <c r="B2" s="39" t="s">
        <v>10</v>
      </c>
      <c r="C2" s="39"/>
      <c r="D2" s="39"/>
      <c r="E2" s="7"/>
      <c r="J2" s="44" t="s">
        <v>7</v>
      </c>
      <c r="K2" s="45"/>
      <c r="L2" s="42" t="s">
        <v>8</v>
      </c>
      <c r="M2" s="43"/>
    </row>
    <row r="3" spans="1:22" x14ac:dyDescent="0.3">
      <c r="A3" s="8"/>
      <c r="B3" s="9"/>
      <c r="C3" s="9" t="s">
        <v>7</v>
      </c>
      <c r="D3" s="9" t="s">
        <v>8</v>
      </c>
      <c r="E3" s="10"/>
      <c r="J3" s="20" t="s">
        <v>0</v>
      </c>
      <c r="K3" s="20" t="s">
        <v>12</v>
      </c>
      <c r="L3" s="2" t="s">
        <v>0</v>
      </c>
      <c r="M3" s="2" t="s">
        <v>12</v>
      </c>
    </row>
    <row r="4" spans="1:22" x14ac:dyDescent="0.3">
      <c r="A4" s="40" t="s">
        <v>5</v>
      </c>
      <c r="B4" s="9" t="s">
        <v>0</v>
      </c>
      <c r="C4" s="9">
        <v>207.79</v>
      </c>
      <c r="D4" s="9">
        <v>196.84</v>
      </c>
      <c r="E4" s="10"/>
      <c r="I4" t="s">
        <v>1</v>
      </c>
      <c r="J4" s="21">
        <f>C10</f>
        <v>37.932554551465742</v>
      </c>
      <c r="K4" s="21">
        <f>C11</f>
        <v>91.142451298701303</v>
      </c>
      <c r="L4" s="3">
        <f>D10</f>
        <v>62.067445448534258</v>
      </c>
      <c r="M4" s="35">
        <f>D11</f>
        <v>8.8575487012986969</v>
      </c>
    </row>
    <row r="5" spans="1:22" x14ac:dyDescent="0.3">
      <c r="A5" s="40"/>
      <c r="B5" s="9" t="s">
        <v>12</v>
      </c>
      <c r="C5" s="9">
        <v>135.16999999999999</v>
      </c>
      <c r="D5" s="9">
        <v>216.27</v>
      </c>
      <c r="E5" s="10"/>
      <c r="I5" t="s">
        <v>2</v>
      </c>
      <c r="J5" s="22">
        <f>C21</f>
        <v>29.307895270955946</v>
      </c>
      <c r="K5" s="22">
        <f>C22</f>
        <v>66.31037477453404</v>
      </c>
      <c r="L5" s="4">
        <f>D21</f>
        <v>70.692104729044047</v>
      </c>
      <c r="M5" s="24">
        <f>D22</f>
        <v>33.68962522546596</v>
      </c>
    </row>
    <row r="6" spans="1:22" x14ac:dyDescent="0.3">
      <c r="A6" s="8"/>
      <c r="B6" s="9"/>
      <c r="C6" s="9"/>
      <c r="D6" s="9"/>
      <c r="E6" s="10"/>
      <c r="I6" t="s">
        <v>16</v>
      </c>
      <c r="J6" s="22">
        <f>C33</f>
        <v>47.730891719745252</v>
      </c>
      <c r="K6" s="22">
        <f>C34</f>
        <v>89.787703336090431</v>
      </c>
      <c r="L6" s="4">
        <f>D33</f>
        <v>52.269108280254748</v>
      </c>
      <c r="M6" s="24">
        <f>D34</f>
        <v>10.212296663909569</v>
      </c>
      <c r="R6" s="30"/>
      <c r="S6" s="31"/>
      <c r="T6" s="32"/>
      <c r="U6" s="32"/>
      <c r="V6" s="32"/>
    </row>
    <row r="7" spans="1:22" x14ac:dyDescent="0.3">
      <c r="A7" s="40" t="s">
        <v>4</v>
      </c>
      <c r="B7" s="9" t="s">
        <v>0</v>
      </c>
      <c r="C7" s="9">
        <f t="shared" ref="C7:D8" si="0">225-C4</f>
        <v>17.210000000000008</v>
      </c>
      <c r="D7" s="9">
        <f t="shared" si="0"/>
        <v>28.159999999999997</v>
      </c>
      <c r="E7" s="10"/>
      <c r="I7" t="s">
        <v>18</v>
      </c>
      <c r="J7" s="34">
        <f>C44</f>
        <v>41.424426272751255</v>
      </c>
      <c r="K7" s="34">
        <f>C45</f>
        <v>60.03276562340011</v>
      </c>
      <c r="L7" s="36">
        <f>D44</f>
        <v>58.575573727248745</v>
      </c>
      <c r="M7" s="25">
        <f>D45</f>
        <v>39.96723437659989</v>
      </c>
    </row>
    <row r="8" spans="1:22" x14ac:dyDescent="0.3">
      <c r="A8" s="40"/>
      <c r="B8" s="9" t="s">
        <v>12</v>
      </c>
      <c r="C8" s="9">
        <f t="shared" si="0"/>
        <v>89.830000000000013</v>
      </c>
      <c r="D8" s="9">
        <f t="shared" si="0"/>
        <v>8.7299999999999898</v>
      </c>
      <c r="E8" s="10"/>
      <c r="I8" t="s">
        <v>6</v>
      </c>
      <c r="J8" s="23">
        <f>AVERAGE(J4:J7)</f>
        <v>39.098941953729543</v>
      </c>
      <c r="K8" s="23">
        <f>AVERAGE(K4:K7)</f>
        <v>76.818323758181464</v>
      </c>
      <c r="L8" s="5">
        <f>AVERAGE(L4:L7)</f>
        <v>60.901058046270457</v>
      </c>
      <c r="M8" s="5">
        <f>AVERAGE(M4:M7)</f>
        <v>23.181676241818529</v>
      </c>
    </row>
    <row r="9" spans="1:22" x14ac:dyDescent="0.3">
      <c r="A9" s="8"/>
      <c r="B9" s="9"/>
      <c r="C9" s="9"/>
      <c r="D9" s="9"/>
      <c r="E9" s="10"/>
      <c r="I9" t="s">
        <v>9</v>
      </c>
      <c r="J9" s="1">
        <f>STDEV(J4:J7)/SQRT(4)</f>
        <v>3.8421292794214295</v>
      </c>
      <c r="K9" s="1">
        <f t="shared" ref="K9:M9" si="1">STDEV(K4:K7)/SQRT(4)</f>
        <v>7.9872679422317034</v>
      </c>
      <c r="L9" s="1">
        <f t="shared" si="1"/>
        <v>3.8421292794213606</v>
      </c>
      <c r="M9" s="1">
        <f t="shared" si="1"/>
        <v>7.9872679422316795</v>
      </c>
    </row>
    <row r="10" spans="1:22" x14ac:dyDescent="0.3">
      <c r="A10" s="37" t="s">
        <v>3</v>
      </c>
      <c r="B10" s="9" t="s">
        <v>0</v>
      </c>
      <c r="C10" s="12">
        <f>(C7/(C7+D7))*100</f>
        <v>37.932554551465742</v>
      </c>
      <c r="D10" s="12">
        <f>100-C10</f>
        <v>62.067445448534258</v>
      </c>
      <c r="E10" s="10"/>
      <c r="K10" s="33"/>
      <c r="M10" s="1"/>
    </row>
    <row r="11" spans="1:22" x14ac:dyDescent="0.3">
      <c r="A11" s="38"/>
      <c r="B11" s="9" t="s">
        <v>12</v>
      </c>
      <c r="C11" s="12">
        <f>(C8/(C8+D8))*100</f>
        <v>91.142451298701303</v>
      </c>
      <c r="D11" s="12">
        <f>100-C11</f>
        <v>8.8575487012986969</v>
      </c>
      <c r="E11" s="15"/>
      <c r="I11" s="6"/>
      <c r="J11" s="26"/>
      <c r="K11" s="41"/>
      <c r="L11" s="41"/>
      <c r="M11" s="26"/>
      <c r="N11" s="7"/>
    </row>
    <row r="12" spans="1:22" x14ac:dyDescent="0.3">
      <c r="I12" s="8"/>
      <c r="J12" s="9"/>
      <c r="K12" s="9"/>
      <c r="L12" s="9"/>
      <c r="M12" s="9"/>
      <c r="N12" s="10"/>
    </row>
    <row r="13" spans="1:22" x14ac:dyDescent="0.3">
      <c r="A13" s="6" t="s">
        <v>13</v>
      </c>
      <c r="B13" s="39" t="s">
        <v>2</v>
      </c>
      <c r="C13" s="39"/>
      <c r="D13" s="39"/>
      <c r="E13" s="7"/>
      <c r="I13" s="8"/>
      <c r="J13" s="9"/>
      <c r="K13" s="11"/>
      <c r="L13" s="11"/>
      <c r="M13" s="11"/>
      <c r="N13" s="27"/>
    </row>
    <row r="14" spans="1:22" x14ac:dyDescent="0.3">
      <c r="A14" s="8"/>
      <c r="B14" s="9"/>
      <c r="C14" s="9" t="s">
        <v>7</v>
      </c>
      <c r="D14" s="9" t="s">
        <v>8</v>
      </c>
      <c r="E14" s="10"/>
      <c r="I14" s="28"/>
      <c r="J14" s="13"/>
      <c r="K14" s="14"/>
      <c r="L14" s="14"/>
      <c r="M14" s="14"/>
      <c r="N14" s="29"/>
    </row>
    <row r="15" spans="1:22" x14ac:dyDescent="0.3">
      <c r="A15" s="40" t="s">
        <v>5</v>
      </c>
      <c r="B15" s="9" t="s">
        <v>0</v>
      </c>
      <c r="C15" s="9">
        <v>210.56</v>
      </c>
      <c r="D15" s="9">
        <v>190.17</v>
      </c>
      <c r="E15" s="10"/>
    </row>
    <row r="16" spans="1:22" x14ac:dyDescent="0.3">
      <c r="A16" s="40"/>
      <c r="B16" s="9" t="s">
        <v>12</v>
      </c>
      <c r="C16" s="9">
        <v>125.74</v>
      </c>
      <c r="D16" s="9">
        <v>174.57</v>
      </c>
      <c r="E16" s="10"/>
    </row>
    <row r="17" spans="1:5" x14ac:dyDescent="0.3">
      <c r="A17" s="8"/>
      <c r="B17" s="9"/>
      <c r="C17" s="9"/>
      <c r="D17" s="9"/>
      <c r="E17" s="10"/>
    </row>
    <row r="18" spans="1:5" x14ac:dyDescent="0.3">
      <c r="A18" s="40" t="s">
        <v>4</v>
      </c>
      <c r="B18" s="9" t="s">
        <v>0</v>
      </c>
      <c r="C18" s="9">
        <f t="shared" ref="C18:D19" si="2">225-C15</f>
        <v>14.439999999999998</v>
      </c>
      <c r="D18" s="9">
        <f t="shared" si="2"/>
        <v>34.830000000000013</v>
      </c>
      <c r="E18" s="10"/>
    </row>
    <row r="19" spans="1:5" x14ac:dyDescent="0.3">
      <c r="A19" s="40"/>
      <c r="B19" s="9" t="s">
        <v>12</v>
      </c>
      <c r="C19" s="9">
        <f t="shared" si="2"/>
        <v>99.26</v>
      </c>
      <c r="D19" s="9">
        <f t="shared" si="2"/>
        <v>50.430000000000007</v>
      </c>
      <c r="E19" s="10"/>
    </row>
    <row r="20" spans="1:5" x14ac:dyDescent="0.3">
      <c r="A20" s="8"/>
      <c r="B20" s="9"/>
      <c r="C20" s="9"/>
      <c r="D20" s="9"/>
      <c r="E20" s="10"/>
    </row>
    <row r="21" spans="1:5" x14ac:dyDescent="0.3">
      <c r="A21" s="37" t="s">
        <v>3</v>
      </c>
      <c r="B21" s="9" t="s">
        <v>0</v>
      </c>
      <c r="C21" s="12">
        <f>(C18/(C18+D18))*100</f>
        <v>29.307895270955946</v>
      </c>
      <c r="D21" s="12">
        <f>100-C21</f>
        <v>70.692104729044047</v>
      </c>
      <c r="E21" s="10"/>
    </row>
    <row r="22" spans="1:5" x14ac:dyDescent="0.3">
      <c r="A22" s="38"/>
      <c r="B22" s="9" t="s">
        <v>12</v>
      </c>
      <c r="C22" s="12">
        <f>(C19/(C19+D19))*100</f>
        <v>66.31037477453404</v>
      </c>
      <c r="D22" s="12">
        <f>100-C22</f>
        <v>33.68962522546596</v>
      </c>
      <c r="E22" s="15"/>
    </row>
    <row r="25" spans="1:5" x14ac:dyDescent="0.3">
      <c r="A25" s="6"/>
      <c r="B25" s="39" t="s">
        <v>16</v>
      </c>
      <c r="C25" s="39"/>
      <c r="D25" s="39"/>
      <c r="E25" s="7"/>
    </row>
    <row r="26" spans="1:5" x14ac:dyDescent="0.3">
      <c r="A26" s="8" t="s">
        <v>14</v>
      </c>
      <c r="B26" s="9"/>
      <c r="C26" s="9" t="s">
        <v>7</v>
      </c>
      <c r="D26" s="9" t="s">
        <v>8</v>
      </c>
      <c r="E26" s="10"/>
    </row>
    <row r="27" spans="1:5" x14ac:dyDescent="0.3">
      <c r="A27" s="17" t="s">
        <v>5</v>
      </c>
      <c r="B27" s="9" t="s">
        <v>0</v>
      </c>
      <c r="C27" s="9">
        <v>213.01</v>
      </c>
      <c r="D27" s="9">
        <v>211.87</v>
      </c>
      <c r="E27" s="10"/>
    </row>
    <row r="28" spans="1:5" x14ac:dyDescent="0.3">
      <c r="A28" s="17"/>
      <c r="B28" s="9" t="s">
        <v>12</v>
      </c>
      <c r="C28" s="9">
        <v>62.17</v>
      </c>
      <c r="D28" s="9">
        <v>206.48</v>
      </c>
      <c r="E28" s="10"/>
    </row>
    <row r="29" spans="1:5" x14ac:dyDescent="0.3">
      <c r="A29" s="8"/>
      <c r="B29" s="9"/>
      <c r="C29" s="9"/>
      <c r="D29" s="9"/>
      <c r="E29" s="10"/>
    </row>
    <row r="30" spans="1:5" x14ac:dyDescent="0.3">
      <c r="A30" s="17" t="s">
        <v>4</v>
      </c>
      <c r="B30" s="9" t="s">
        <v>0</v>
      </c>
      <c r="C30" s="9">
        <f t="shared" ref="C30:D31" si="3">225-C27</f>
        <v>11.990000000000009</v>
      </c>
      <c r="D30" s="9">
        <f t="shared" si="3"/>
        <v>13.129999999999995</v>
      </c>
      <c r="E30" s="10"/>
    </row>
    <row r="31" spans="1:5" x14ac:dyDescent="0.3">
      <c r="A31" s="17"/>
      <c r="B31" s="9" t="s">
        <v>12</v>
      </c>
      <c r="C31" s="9">
        <f t="shared" si="3"/>
        <v>162.82999999999998</v>
      </c>
      <c r="D31" s="9">
        <f t="shared" si="3"/>
        <v>18.52000000000001</v>
      </c>
      <c r="E31" s="10"/>
    </row>
    <row r="32" spans="1:5" x14ac:dyDescent="0.3">
      <c r="A32" s="8"/>
      <c r="B32" s="9"/>
      <c r="C32" s="9"/>
      <c r="D32" s="9"/>
      <c r="E32" s="10"/>
    </row>
    <row r="33" spans="1:5" x14ac:dyDescent="0.3">
      <c r="A33" s="18" t="s">
        <v>3</v>
      </c>
      <c r="B33" s="9" t="s">
        <v>0</v>
      </c>
      <c r="C33" s="12">
        <f>(C30/(C30+D30))*100</f>
        <v>47.730891719745252</v>
      </c>
      <c r="D33" s="12">
        <f>100-C33</f>
        <v>52.269108280254748</v>
      </c>
      <c r="E33" s="10"/>
    </row>
    <row r="34" spans="1:5" x14ac:dyDescent="0.3">
      <c r="A34" s="19"/>
      <c r="B34" s="9" t="s">
        <v>12</v>
      </c>
      <c r="C34" s="12">
        <f>(C31/(C31+D31))*100</f>
        <v>89.787703336090431</v>
      </c>
      <c r="D34" s="12">
        <f>100-C34</f>
        <v>10.212296663909569</v>
      </c>
      <c r="E34" s="15"/>
    </row>
    <row r="36" spans="1:5" x14ac:dyDescent="0.3">
      <c r="A36" s="6" t="s">
        <v>17</v>
      </c>
      <c r="B36" s="39" t="s">
        <v>18</v>
      </c>
      <c r="C36" s="39"/>
      <c r="D36" s="39"/>
      <c r="E36" s="7"/>
    </row>
    <row r="37" spans="1:5" x14ac:dyDescent="0.3">
      <c r="A37" s="8"/>
      <c r="B37" s="9"/>
      <c r="C37" s="9" t="s">
        <v>7</v>
      </c>
      <c r="D37" s="9" t="s">
        <v>8</v>
      </c>
      <c r="E37" s="10"/>
    </row>
    <row r="38" spans="1:5" x14ac:dyDescent="0.3">
      <c r="A38" s="16" t="s">
        <v>5</v>
      </c>
      <c r="B38" s="9" t="s">
        <v>0</v>
      </c>
      <c r="C38" s="9">
        <v>146.47999999999999</v>
      </c>
      <c r="D38" s="9">
        <v>113.97</v>
      </c>
      <c r="E38" s="10"/>
    </row>
    <row r="39" spans="1:5" x14ac:dyDescent="0.3">
      <c r="A39" s="16"/>
      <c r="B39" s="9" t="s">
        <v>12</v>
      </c>
      <c r="C39" s="9">
        <v>49.11</v>
      </c>
      <c r="D39" s="9">
        <v>107.9</v>
      </c>
      <c r="E39" s="10"/>
    </row>
    <row r="40" spans="1:5" x14ac:dyDescent="0.3">
      <c r="A40" s="8"/>
      <c r="B40" s="9"/>
      <c r="C40" s="9"/>
      <c r="D40" s="9"/>
      <c r="E40" s="10"/>
    </row>
    <row r="41" spans="1:5" x14ac:dyDescent="0.3">
      <c r="A41" s="40" t="s">
        <v>4</v>
      </c>
      <c r="B41" s="9" t="s">
        <v>0</v>
      </c>
      <c r="C41" s="9">
        <f>225-C38</f>
        <v>78.52000000000001</v>
      </c>
      <c r="D41" s="9">
        <f>225-D38</f>
        <v>111.03</v>
      </c>
      <c r="E41" s="10"/>
    </row>
    <row r="42" spans="1:5" x14ac:dyDescent="0.3">
      <c r="A42" s="40"/>
      <c r="B42" s="9" t="s">
        <v>12</v>
      </c>
      <c r="C42" s="9">
        <f>225-C39</f>
        <v>175.89</v>
      </c>
      <c r="D42" s="9">
        <f>225-D39</f>
        <v>117.1</v>
      </c>
      <c r="E42" s="10"/>
    </row>
    <row r="43" spans="1:5" x14ac:dyDescent="0.3">
      <c r="A43" s="8"/>
      <c r="B43" s="9"/>
      <c r="C43" s="9"/>
      <c r="D43" s="9"/>
      <c r="E43" s="10"/>
    </row>
    <row r="44" spans="1:5" x14ac:dyDescent="0.3">
      <c r="A44" s="37" t="s">
        <v>3</v>
      </c>
      <c r="B44" s="9" t="s">
        <v>0</v>
      </c>
      <c r="C44" s="12">
        <f>(C41/(C41+D41))*100</f>
        <v>41.424426272751255</v>
      </c>
      <c r="D44" s="12">
        <f>100-C44</f>
        <v>58.575573727248745</v>
      </c>
      <c r="E44" s="10"/>
    </row>
    <row r="45" spans="1:5" x14ac:dyDescent="0.3">
      <c r="A45" s="38"/>
      <c r="B45" s="9" t="s">
        <v>12</v>
      </c>
      <c r="C45" s="12">
        <f>(C42/(C42+D42))*100</f>
        <v>60.03276562340011</v>
      </c>
      <c r="D45" s="12">
        <f>100-C45</f>
        <v>39.96723437659989</v>
      </c>
      <c r="E45" s="15"/>
    </row>
  </sheetData>
  <mergeCells count="16">
    <mergeCell ref="B1:E1"/>
    <mergeCell ref="A15:A16"/>
    <mergeCell ref="A18:A19"/>
    <mergeCell ref="A21:A22"/>
    <mergeCell ref="B13:D13"/>
    <mergeCell ref="A44:A45"/>
    <mergeCell ref="B36:D36"/>
    <mergeCell ref="A41:A42"/>
    <mergeCell ref="K11:L11"/>
    <mergeCell ref="B2:D2"/>
    <mergeCell ref="A10:A11"/>
    <mergeCell ref="A7:A8"/>
    <mergeCell ref="A4:A5"/>
    <mergeCell ref="B25:D25"/>
    <mergeCell ref="L2:M2"/>
    <mergeCell ref="J2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SJCRH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w7x64110607</dc:creator>
  <cp:lastModifiedBy>SJCRH</cp:lastModifiedBy>
  <cp:lastPrinted>2017-12-04T20:17:00Z</cp:lastPrinted>
  <dcterms:created xsi:type="dcterms:W3CDTF">2016-01-04T20:33:31Z</dcterms:created>
  <dcterms:modified xsi:type="dcterms:W3CDTF">2018-01-11T18:59:40Z</dcterms:modified>
</cp:coreProperties>
</file>