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Z:\ResearchHome\ResearchHomeDirs\ogdengrp\common\Ogden Lab\Disp cleavage MS\ELIFE SUBMISSION\Source Data\"/>
    </mc:Choice>
  </mc:AlternateContent>
  <bookViews>
    <workbookView xWindow="0" yWindow="0" windowWidth="23790" windowHeight="11190" activeTab="2"/>
  </bookViews>
  <sheets>
    <sheet name="Experiment 1" sheetId="2" r:id="rId1"/>
    <sheet name="Experiment 2" sheetId="3" r:id="rId2"/>
    <sheet name="Final Analysis" sheetId="1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2">'Final Analysis'!$A$1:$O$23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3" l="1"/>
  <c r="K44" i="3" s="1"/>
  <c r="F47" i="3"/>
  <c r="D45" i="3"/>
  <c r="D44" i="3"/>
  <c r="O44" i="3" s="1"/>
  <c r="T44" i="3" s="1"/>
  <c r="U44" i="3" s="1"/>
  <c r="V44" i="3" s="1"/>
  <c r="M37" i="3"/>
  <c r="K34" i="3" s="1"/>
  <c r="F37" i="3"/>
  <c r="D34" i="3" s="1"/>
  <c r="O34" i="3" s="1"/>
  <c r="T34" i="3" s="1"/>
  <c r="U34" i="3" s="1"/>
  <c r="V34" i="3" s="1"/>
  <c r="K45" i="3" l="1"/>
  <c r="O45" i="3" s="1"/>
  <c r="T45" i="3" s="1"/>
  <c r="U45" i="3" s="1"/>
  <c r="V45" i="3" s="1"/>
  <c r="D35" i="3"/>
  <c r="K35" i="3"/>
  <c r="O35" i="3" l="1"/>
  <c r="T35" i="3" s="1"/>
  <c r="U35" i="3" s="1"/>
  <c r="V35" i="3" s="1"/>
  <c r="M22" i="3" l="1"/>
  <c r="F22" i="3"/>
  <c r="D20" i="3" s="1"/>
  <c r="O20" i="3" s="1"/>
  <c r="T20" i="3" s="1"/>
  <c r="K20" i="3"/>
  <c r="K19" i="3"/>
  <c r="D19" i="3"/>
  <c r="O19" i="3" s="1"/>
  <c r="T19" i="3" s="1"/>
  <c r="M12" i="3"/>
  <c r="K9" i="3" s="1"/>
  <c r="F12" i="3"/>
  <c r="D10" i="3"/>
  <c r="D9" i="3"/>
  <c r="O9" i="3" l="1"/>
  <c r="T9" i="3" s="1"/>
  <c r="U9" i="3" s="1"/>
  <c r="V9" i="3" s="1"/>
  <c r="O10" i="3"/>
  <c r="T10" i="3" s="1"/>
  <c r="U10" i="3" s="1"/>
  <c r="V10" i="3" s="1"/>
  <c r="K10" i="3"/>
  <c r="U20" i="3" l="1"/>
  <c r="V20" i="3" s="1"/>
  <c r="U19" i="3"/>
  <c r="V19" i="3" s="1"/>
  <c r="M48" i="2" l="1"/>
  <c r="K45" i="2" s="1"/>
  <c r="F48" i="2"/>
  <c r="D45" i="2" s="1"/>
  <c r="O45" i="2" s="1"/>
  <c r="T45" i="2" s="1"/>
  <c r="M38" i="2"/>
  <c r="K36" i="2" s="1"/>
  <c r="F38" i="2"/>
  <c r="D35" i="2" s="1"/>
  <c r="O35" i="2" s="1"/>
  <c r="T35" i="2" s="1"/>
  <c r="U35" i="2" s="1"/>
  <c r="V35" i="2" s="1"/>
  <c r="K35" i="2"/>
  <c r="U45" i="2" l="1"/>
  <c r="V45" i="2" s="1"/>
  <c r="D46" i="2"/>
  <c r="K46" i="2"/>
  <c r="D36" i="2"/>
  <c r="O36" i="2" s="1"/>
  <c r="T36" i="2" s="1"/>
  <c r="U36" i="2" s="1"/>
  <c r="V36" i="2" s="1"/>
  <c r="O46" i="2" l="1"/>
  <c r="T46" i="2" s="1"/>
  <c r="U46" i="2" s="1"/>
  <c r="V46" i="2" s="1"/>
  <c r="M22" i="2" l="1"/>
  <c r="K19" i="2" s="1"/>
  <c r="F22" i="2"/>
  <c r="D19" i="2" s="1"/>
  <c r="O19" i="2" s="1"/>
  <c r="T19" i="2" s="1"/>
  <c r="U19" i="2" s="1"/>
  <c r="V19" i="2" s="1"/>
  <c r="M12" i="2"/>
  <c r="K10" i="2" s="1"/>
  <c r="F12" i="2"/>
  <c r="D9" i="2" s="1"/>
  <c r="O9" i="2" s="1"/>
  <c r="T9" i="2" s="1"/>
  <c r="U9" i="2" s="1"/>
  <c r="V9" i="2" s="1"/>
  <c r="K9" i="2"/>
  <c r="D20" i="2" l="1"/>
  <c r="K20" i="2"/>
  <c r="D10" i="2"/>
  <c r="O10" i="2" s="1"/>
  <c r="T10" i="2" s="1"/>
  <c r="U10" i="2" s="1"/>
  <c r="V10" i="2" s="1"/>
  <c r="O20" i="2" l="1"/>
  <c r="T20" i="2" s="1"/>
  <c r="U20" i="2" s="1"/>
  <c r="V20" i="2" s="1"/>
  <c r="L44" i="1" l="1"/>
  <c r="L43" i="1"/>
  <c r="L36" i="1"/>
  <c r="L35" i="1"/>
  <c r="L20" i="1" l="1"/>
  <c r="L19" i="1"/>
  <c r="L12" i="1"/>
  <c r="L11" i="1"/>
</calcChain>
</file>

<file path=xl/sharedStrings.xml><?xml version="1.0" encoding="utf-8"?>
<sst xmlns="http://schemas.openxmlformats.org/spreadsheetml/2006/main" count="399" uniqueCount="61">
  <si>
    <t>Date:</t>
  </si>
  <si>
    <t>Bands Inverted</t>
  </si>
  <si>
    <t>mDisp WT - CRISPR/CAS9 PCSK - WT vs Furion KO</t>
  </si>
  <si>
    <t>WT MEFs</t>
  </si>
  <si>
    <t>Normalization</t>
  </si>
  <si>
    <t>Fraction</t>
  </si>
  <si>
    <t>Percentage</t>
  </si>
  <si>
    <t>GFP + Shh</t>
  </si>
  <si>
    <t>WT + Shh</t>
  </si>
  <si>
    <t>Furin KO MEFs</t>
  </si>
  <si>
    <t>WT MEFs Input - Shh Media - Normalization</t>
  </si>
  <si>
    <t>Furin KO - Shh Media - Normalization</t>
  </si>
  <si>
    <t>Media</t>
  </si>
  <si>
    <t>Media/Lysate</t>
  </si>
  <si>
    <t>Densitometry on Shh Lysate &amp; Media Samples</t>
  </si>
  <si>
    <t>Exp 103 &amp; 108-17 (Histogram - Photoshop)</t>
  </si>
  <si>
    <t>Exp 103-17</t>
  </si>
  <si>
    <t>Exp 108-17</t>
  </si>
  <si>
    <t>CRISPR/CAS9 Clone Set #1 &amp; #2</t>
  </si>
  <si>
    <t>Clone Set #1</t>
  </si>
  <si>
    <t>Clone Set #2</t>
  </si>
  <si>
    <t>Exp 103-17 (D) Media  (Histogram - Photoshop)</t>
  </si>
  <si>
    <t>mDisp WT - CRISPR/CAS9 PCSK - WT vs Furin KO</t>
  </si>
  <si>
    <t>CRISPR/CAS9 Clone Set #2</t>
  </si>
  <si>
    <t>Densitometry on Shh Media Samples</t>
  </si>
  <si>
    <r>
      <t xml:space="preserve">C) </t>
    </r>
    <r>
      <rPr>
        <b/>
        <u/>
        <sz val="12"/>
        <color theme="1"/>
        <rFont val="Calibri"/>
        <family val="2"/>
        <scheme val="minor"/>
      </rPr>
      <t>WT MEFs - Coomassie - Media - Band at 100 kDa</t>
    </r>
  </si>
  <si>
    <t>Media divided by Coomassie</t>
  </si>
  <si>
    <r>
      <rPr>
        <b/>
        <sz val="12"/>
        <color theme="1"/>
        <rFont val="Calibri"/>
        <family val="2"/>
        <scheme val="minor"/>
      </rPr>
      <t xml:space="preserve">E) </t>
    </r>
    <r>
      <rPr>
        <b/>
        <u/>
        <sz val="12"/>
        <color theme="1"/>
        <rFont val="Calibri"/>
        <family val="2"/>
        <scheme val="minor"/>
      </rPr>
      <t>WT MEFs Input - Shh Band - Normalization</t>
    </r>
  </si>
  <si>
    <t xml:space="preserve">Background  </t>
  </si>
  <si>
    <t>Peak Intensity</t>
  </si>
  <si>
    <t xml:space="preserve"> Subtraction</t>
  </si>
  <si>
    <t>Shh</t>
  </si>
  <si>
    <t>WT - Media Normalization</t>
  </si>
  <si>
    <t>(+)</t>
  </si>
  <si>
    <t>GFP</t>
  </si>
  <si>
    <t>WT</t>
  </si>
  <si>
    <t>N/A</t>
  </si>
  <si>
    <t>Blank</t>
  </si>
  <si>
    <t>Avg</t>
  </si>
  <si>
    <r>
      <rPr>
        <b/>
        <sz val="12"/>
        <color theme="1"/>
        <rFont val="Calibri"/>
        <family val="2"/>
        <scheme val="minor"/>
      </rPr>
      <t xml:space="preserve">B) </t>
    </r>
    <r>
      <rPr>
        <b/>
        <u/>
        <sz val="12"/>
        <color theme="1"/>
        <rFont val="Calibri"/>
        <family val="2"/>
        <scheme val="minor"/>
      </rPr>
      <t>Furin KO - Media Input - Shh Band</t>
    </r>
  </si>
  <si>
    <r>
      <t xml:space="preserve">D) </t>
    </r>
    <r>
      <rPr>
        <b/>
        <u/>
        <sz val="12"/>
        <color theme="1"/>
        <rFont val="Calibri"/>
        <family val="2"/>
        <scheme val="minor"/>
      </rPr>
      <t>Furin KO  - Coomassie - Media - Band at 100 kDa</t>
    </r>
  </si>
  <si>
    <t>Furin KO- Media Normalization</t>
  </si>
  <si>
    <t>Note: Peak Intensity = Pixel Mean</t>
  </si>
  <si>
    <t>Densitometry on Shh Lysate Samples</t>
  </si>
  <si>
    <r>
      <t xml:space="preserve">C) </t>
    </r>
    <r>
      <rPr>
        <b/>
        <u/>
        <sz val="12"/>
        <color theme="1"/>
        <rFont val="Calibri"/>
        <family val="2"/>
        <scheme val="minor"/>
      </rPr>
      <t xml:space="preserve">WT MEFs - Actin - Lysate </t>
    </r>
  </si>
  <si>
    <t>Lysate divided by Actin</t>
  </si>
  <si>
    <t>Top</t>
  </si>
  <si>
    <t>WT - Lysate Normalization</t>
  </si>
  <si>
    <r>
      <rPr>
        <b/>
        <sz val="12"/>
        <color theme="1"/>
        <rFont val="Calibri"/>
        <family val="2"/>
        <scheme val="minor"/>
      </rPr>
      <t xml:space="preserve">B) </t>
    </r>
    <r>
      <rPr>
        <b/>
        <u/>
        <sz val="12"/>
        <color theme="1"/>
        <rFont val="Calibri"/>
        <family val="2"/>
        <scheme val="minor"/>
      </rPr>
      <t>Furin KO - Lysate Input - Shh Band</t>
    </r>
  </si>
  <si>
    <r>
      <t xml:space="preserve">D) </t>
    </r>
    <r>
      <rPr>
        <b/>
        <u/>
        <sz val="12"/>
        <color theme="1"/>
        <rFont val="Calibri"/>
        <family val="2"/>
        <scheme val="minor"/>
      </rPr>
      <t>Furin KO  -  Actin - Lysate</t>
    </r>
  </si>
  <si>
    <t>Furin KO - Lysate Normalization</t>
  </si>
  <si>
    <t>Exp 103-17 (E) Lysate - (Histogram - Photoshop)</t>
  </si>
  <si>
    <r>
      <rPr>
        <b/>
        <sz val="12"/>
        <color theme="1"/>
        <rFont val="Calibri"/>
        <family val="2"/>
        <scheme val="minor"/>
      </rPr>
      <t xml:space="preserve">A) </t>
    </r>
    <r>
      <rPr>
        <b/>
        <u/>
        <sz val="12"/>
        <color theme="1"/>
        <rFont val="Calibri"/>
        <family val="2"/>
        <scheme val="minor"/>
      </rPr>
      <t>WT MEFs - Lysate Input - Shh Band -  Band</t>
    </r>
  </si>
  <si>
    <t>Exp 108-17 (D) Media  (Histogram - Photoshop)</t>
  </si>
  <si>
    <r>
      <rPr>
        <b/>
        <sz val="12"/>
        <color theme="1"/>
        <rFont val="Calibri"/>
        <family val="2"/>
        <scheme val="minor"/>
      </rPr>
      <t xml:space="preserve">A) </t>
    </r>
    <r>
      <rPr>
        <b/>
        <u/>
        <sz val="12"/>
        <color theme="1"/>
        <rFont val="Calibri"/>
        <family val="2"/>
        <scheme val="minor"/>
      </rPr>
      <t>WT MEFs - Media Input - Shh Band</t>
    </r>
  </si>
  <si>
    <t>WT MEFs Input - Lysate - Shh Band - Normalization</t>
  </si>
  <si>
    <t>Furin KO - Lysate - Shh Band - Normalization</t>
  </si>
  <si>
    <t>Lysate</t>
  </si>
  <si>
    <t>F) Furin KO Input - Shh Band - Normalization</t>
  </si>
  <si>
    <t>Exp 108-17 (E) Lysate -  (Histogram - Photoshop)</t>
  </si>
  <si>
    <r>
      <rPr>
        <b/>
        <sz val="12"/>
        <color theme="1"/>
        <rFont val="Calibri"/>
        <family val="2"/>
        <scheme val="minor"/>
      </rPr>
      <t xml:space="preserve">A) </t>
    </r>
    <r>
      <rPr>
        <b/>
        <u/>
        <sz val="12"/>
        <color theme="1"/>
        <rFont val="Calibri"/>
        <family val="2"/>
        <scheme val="minor"/>
      </rPr>
      <t xml:space="preserve">WT MEFs - Lysate Input - Shh Band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</si>
</sst>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9"/>
      <name val="Arial"/>
      <family val="2"/>
    </font>
    <font>
      <b/>
      <sz val="9"/>
      <name val="Arial"/>
      <family val="2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0" fillId="0" borderId="0" xfId="0" applyNumberFormat="1"/>
    <xf numFmtId="0" fontId="1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right" vertical="center"/>
    </xf>
    <xf numFmtId="14" fontId="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2" fontId="7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Media - WT MEFs vs Furin KO - mDisp</a:t>
            </a:r>
            <a:r>
              <a:rPr lang="en-US" baseline="0"/>
              <a:t> </a:t>
            </a:r>
            <a:r>
              <a:rPr lang="en-US"/>
              <a:t>- Shh Release</a:t>
            </a:r>
          </a:p>
        </c:rich>
      </c:tx>
      <c:layout>
        <c:manualLayout>
          <c:xMode val="edge"/>
          <c:yMode val="edge"/>
          <c:x val="0.27511608262206122"/>
          <c:y val="2.6578076179788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'Experiment 1'!$S$8</c:f>
              <c:strCache>
                <c:ptCount val="1"/>
                <c:pt idx="0">
                  <c:v>WT MEFs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[1]Sheet1!$S$9:$S$10</c:f>
              <c:strCache>
                <c:ptCount val="2"/>
                <c:pt idx="0">
                  <c:v>GFP + Shh</c:v>
                </c:pt>
                <c:pt idx="1">
                  <c:v>WT + Shh</c:v>
                </c:pt>
              </c:strCache>
            </c:strRef>
          </c:cat>
          <c:val>
            <c:numRef>
              <c:f>'Experiment 1'!$U$9:$U$10</c:f>
              <c:numCache>
                <c:formatCode>0.000</c:formatCode>
                <c:ptCount val="2"/>
                <c:pt idx="0">
                  <c:v>1</c:v>
                </c:pt>
                <c:pt idx="1">
                  <c:v>2.7951129189950339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D-471F-9604-678CC5004567}"/>
            </c:ext>
          </c:extLst>
        </c:ser>
        <c:ser>
          <c:idx val="1"/>
          <c:order val="1"/>
          <c:tx>
            <c:strRef>
              <c:f>'Experiment 1'!$S$18</c:f>
              <c:strCache>
                <c:ptCount val="1"/>
                <c:pt idx="0">
                  <c:v>Furin KO MEFs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'Experiment 1'!$U$19:$U$20</c:f>
              <c:numCache>
                <c:formatCode>0.000</c:formatCode>
                <c:ptCount val="2"/>
                <c:pt idx="0">
                  <c:v>0.5181344285908942</c:v>
                </c:pt>
                <c:pt idx="1">
                  <c:v>0.91475206217028582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D-471F-9604-678CC5004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3614216"/>
        <c:axId val="243614608"/>
      </c:barChart>
      <c:catAx>
        <c:axId val="243614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14608"/>
        <c:crosses val="autoZero"/>
        <c:auto val="1"/>
        <c:lblAlgn val="ctr"/>
        <c:lblOffset val="100"/>
        <c:noMultiLvlLbl val="0"/>
      </c:catAx>
      <c:valAx>
        <c:axId val="24361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Increase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14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Lysate - WT MEFs vs Furin KO - mDisp, Scube2 - Shh Release</a:t>
            </a:r>
          </a:p>
        </c:rich>
      </c:tx>
      <c:layout>
        <c:manualLayout>
          <c:xMode val="edge"/>
          <c:yMode val="edge"/>
          <c:x val="0.16527626445932075"/>
          <c:y val="8.5452369812290588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'Experiment 1'!$S$34</c:f>
              <c:strCache>
                <c:ptCount val="1"/>
                <c:pt idx="0">
                  <c:v>WT MEFs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[2]Sheet1!$S$9:$S$10</c:f>
              <c:strCache>
                <c:ptCount val="2"/>
                <c:pt idx="0">
                  <c:v>GFP + Shh</c:v>
                </c:pt>
                <c:pt idx="1">
                  <c:v>WT + Shh</c:v>
                </c:pt>
              </c:strCache>
            </c:strRef>
          </c:cat>
          <c:val>
            <c:numRef>
              <c:f>'Experiment 1'!$U$35:$U$36</c:f>
              <c:numCache>
                <c:formatCode>0.000</c:formatCode>
                <c:ptCount val="2"/>
                <c:pt idx="0">
                  <c:v>1</c:v>
                </c:pt>
                <c:pt idx="1">
                  <c:v>1.8294904889786372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50-41E5-AFE3-82469E81C759}"/>
            </c:ext>
          </c:extLst>
        </c:ser>
        <c:ser>
          <c:idx val="1"/>
          <c:order val="1"/>
          <c:tx>
            <c:strRef>
              <c:f>'Experiment 1'!$S$44</c:f>
              <c:strCache>
                <c:ptCount val="1"/>
                <c:pt idx="0">
                  <c:v>Furin KO MEFs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'Experiment 1'!$U$45:$U$46</c:f>
              <c:numCache>
                <c:formatCode>0.000</c:formatCode>
                <c:ptCount val="2"/>
                <c:pt idx="0">
                  <c:v>0.72122052019055638</c:v>
                </c:pt>
                <c:pt idx="1">
                  <c:v>1.3764450872415628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50-41E5-AFE3-82469E81C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3615784"/>
        <c:axId val="243616176"/>
      </c:barChart>
      <c:catAx>
        <c:axId val="243615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16176"/>
        <c:crosses val="autoZero"/>
        <c:auto val="1"/>
        <c:lblAlgn val="ctr"/>
        <c:lblOffset val="100"/>
        <c:noMultiLvlLbl val="0"/>
      </c:catAx>
      <c:valAx>
        <c:axId val="24361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Increase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1578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Media</a:t>
            </a:r>
            <a:r>
              <a:rPr lang="en-US" baseline="0"/>
              <a:t> - </a:t>
            </a:r>
            <a:r>
              <a:rPr lang="en-US"/>
              <a:t>WT MEFs vs Furin KO - mDisp</a:t>
            </a:r>
            <a:r>
              <a:rPr lang="en-US" baseline="0"/>
              <a:t> </a:t>
            </a:r>
            <a:r>
              <a:rPr lang="en-US"/>
              <a:t>- Shh Release</a:t>
            </a:r>
          </a:p>
        </c:rich>
      </c:tx>
      <c:layout>
        <c:manualLayout>
          <c:xMode val="edge"/>
          <c:yMode val="edge"/>
          <c:x val="0.27511608262206122"/>
          <c:y val="2.6578076179788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'Experiment 2'!$S$8</c:f>
              <c:strCache>
                <c:ptCount val="1"/>
                <c:pt idx="0">
                  <c:v>WT MEFs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[3]Sheet1!$S$9:$S$10</c:f>
              <c:strCache>
                <c:ptCount val="2"/>
                <c:pt idx="0">
                  <c:v>GFP + Shh</c:v>
                </c:pt>
                <c:pt idx="1">
                  <c:v>WT + Shh</c:v>
                </c:pt>
              </c:strCache>
            </c:strRef>
          </c:cat>
          <c:val>
            <c:numRef>
              <c:f>'Experiment 2'!$U$9:$U$10</c:f>
              <c:numCache>
                <c:formatCode>0.000</c:formatCode>
                <c:ptCount val="2"/>
                <c:pt idx="0">
                  <c:v>1</c:v>
                </c:pt>
                <c:pt idx="1">
                  <c:v>1.6331315200553442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7-4A81-B3BE-3D51D8EADCAC}"/>
            </c:ext>
          </c:extLst>
        </c:ser>
        <c:ser>
          <c:idx val="1"/>
          <c:order val="1"/>
          <c:tx>
            <c:strRef>
              <c:f>'Experiment 2'!$S$18</c:f>
              <c:strCache>
                <c:ptCount val="1"/>
                <c:pt idx="0">
                  <c:v>Furin KO MEFs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'Experiment 2'!$U$19:$U$20</c:f>
              <c:numCache>
                <c:formatCode>0.000</c:formatCode>
                <c:ptCount val="2"/>
                <c:pt idx="0">
                  <c:v>0.73753590003598235</c:v>
                </c:pt>
                <c:pt idx="1">
                  <c:v>0.87149344499019232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C7-4A81-B3BE-3D51D8EAD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3617352"/>
        <c:axId val="243617744"/>
      </c:barChart>
      <c:catAx>
        <c:axId val="243617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17744"/>
        <c:crosses val="autoZero"/>
        <c:auto val="1"/>
        <c:lblAlgn val="ctr"/>
        <c:lblOffset val="100"/>
        <c:noMultiLvlLbl val="0"/>
      </c:catAx>
      <c:valAx>
        <c:axId val="24361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Increase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173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Lysate - WT MEFs vs Furin KO - mDisp, Scube2 - Shh Release</a:t>
            </a:r>
          </a:p>
        </c:rich>
      </c:tx>
      <c:layout>
        <c:manualLayout>
          <c:xMode val="edge"/>
          <c:yMode val="edge"/>
          <c:x val="0.22092315769353743"/>
          <c:y val="2.6578104477213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'Experiment 2'!$S$33</c:f>
              <c:strCache>
                <c:ptCount val="1"/>
                <c:pt idx="0">
                  <c:v>WT MEFs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[4]Sheet1!$S$9:$S$10</c:f>
              <c:strCache>
                <c:ptCount val="2"/>
                <c:pt idx="0">
                  <c:v>GFP + Shh</c:v>
                </c:pt>
                <c:pt idx="1">
                  <c:v>WT + Shh</c:v>
                </c:pt>
              </c:strCache>
            </c:strRef>
          </c:cat>
          <c:val>
            <c:numRef>
              <c:f>'Experiment 2'!$U$34:$U$35</c:f>
              <c:numCache>
                <c:formatCode>0.000</c:formatCode>
                <c:ptCount val="2"/>
                <c:pt idx="0">
                  <c:v>1</c:v>
                </c:pt>
                <c:pt idx="1">
                  <c:v>1.1892353292616715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29-4DFC-BF86-2A999A949F74}"/>
            </c:ext>
          </c:extLst>
        </c:ser>
        <c:ser>
          <c:idx val="1"/>
          <c:order val="1"/>
          <c:tx>
            <c:strRef>
              <c:f>'Experiment 2'!$S$43</c:f>
              <c:strCache>
                <c:ptCount val="1"/>
                <c:pt idx="0">
                  <c:v>Furin KO MEFs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'Experiment 2'!$U$44:$U$45</c:f>
              <c:numCache>
                <c:formatCode>0.000</c:formatCode>
                <c:ptCount val="2"/>
                <c:pt idx="0">
                  <c:v>1.2151685122251841</c:v>
                </c:pt>
                <c:pt idx="1">
                  <c:v>2.1060840045263918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29-4DFC-BF86-2A999A949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3618920"/>
        <c:axId val="243619312"/>
      </c:barChart>
      <c:catAx>
        <c:axId val="24361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19312"/>
        <c:crosses val="autoZero"/>
        <c:auto val="1"/>
        <c:lblAlgn val="ctr"/>
        <c:lblOffset val="100"/>
        <c:noMultiLvlLbl val="0"/>
      </c:catAx>
      <c:valAx>
        <c:axId val="24361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 Increase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61892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'Final Analysis'!$B$10</c:f>
              <c:strCache>
                <c:ptCount val="1"/>
                <c:pt idx="0">
                  <c:v>WT MEFs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[5]Sheet1!$G$18:$G$19</c:f>
              <c:strCache>
                <c:ptCount val="2"/>
                <c:pt idx="0">
                  <c:v>GFP + Shh</c:v>
                </c:pt>
                <c:pt idx="1">
                  <c:v>WT + Shh</c:v>
                </c:pt>
              </c:strCache>
            </c:strRef>
          </c:cat>
          <c:val>
            <c:numRef>
              <c:f>'Final Analysis'!$L$11:$L$12</c:f>
              <c:numCache>
                <c:formatCode>0.00</c:formatCode>
                <c:ptCount val="2"/>
                <c:pt idx="0">
                  <c:v>1</c:v>
                </c:pt>
                <c:pt idx="1">
                  <c:v>1.5278094834783653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F0-4486-BE93-D476AA64B3DE}"/>
            </c:ext>
          </c:extLst>
        </c:ser>
        <c:ser>
          <c:idx val="1"/>
          <c:order val="1"/>
          <c:tx>
            <c:strRef>
              <c:f>'Final Analysis'!$B$18</c:f>
              <c:strCache>
                <c:ptCount val="1"/>
                <c:pt idx="0">
                  <c:v>Furin KO MEFs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[5]Sheet1!$G$18:$G$19</c:f>
              <c:strCache>
                <c:ptCount val="2"/>
                <c:pt idx="0">
                  <c:v>GFP + Shh</c:v>
                </c:pt>
                <c:pt idx="1">
                  <c:v>WT + Shh</c:v>
                </c:pt>
              </c:strCache>
            </c:strRef>
          </c:cat>
          <c:val>
            <c:numRef>
              <c:f>'Final Analysis'!$L$19:$L$20</c:f>
              <c:numCache>
                <c:formatCode>0.00</c:formatCode>
                <c:ptCount val="2"/>
                <c:pt idx="0">
                  <c:v>0.71841332031705918</c:v>
                </c:pt>
                <c:pt idx="1">
                  <c:v>0.66457577614191377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F0-4486-BE93-D476AA64B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8448360"/>
        <c:axId val="505191160"/>
      </c:barChart>
      <c:catAx>
        <c:axId val="49844836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191160"/>
        <c:crosses val="autoZero"/>
        <c:auto val="1"/>
        <c:lblAlgn val="ctr"/>
        <c:lblOffset val="100"/>
        <c:noMultiLvlLbl val="0"/>
      </c:catAx>
      <c:valAx>
        <c:axId val="50519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</a:t>
                </a:r>
                <a:r>
                  <a:rPr lang="en-US" baseline="0"/>
                  <a:t> INcrease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4483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'Final Analysis'!$B$34</c:f>
              <c:strCache>
                <c:ptCount val="1"/>
                <c:pt idx="0">
                  <c:v>WT MEFs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[6]Sheet1!$G$18:$G$19</c:f>
              <c:strCache>
                <c:ptCount val="2"/>
                <c:pt idx="0">
                  <c:v>GFP + Shh</c:v>
                </c:pt>
                <c:pt idx="1">
                  <c:v>WT + Shh</c:v>
                </c:pt>
              </c:strCache>
            </c:strRef>
          </c:cat>
          <c:val>
            <c:numRef>
              <c:f>'Final Analysis'!$L$35:$L$36</c:f>
              <c:numCache>
                <c:formatCode>0.00</c:formatCode>
                <c:ptCount val="2"/>
                <c:pt idx="0">
                  <c:v>1</c:v>
                </c:pt>
                <c:pt idx="1">
                  <c:v>1.3732618598450674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65-49AE-A9B2-B6AFE4FA8117}"/>
            </c:ext>
          </c:extLst>
        </c:ser>
        <c:ser>
          <c:idx val="1"/>
          <c:order val="1"/>
          <c:tx>
            <c:strRef>
              <c:f>'Final Analysis'!$B$42</c:f>
              <c:strCache>
                <c:ptCount val="1"/>
                <c:pt idx="0">
                  <c:v>Furin KO MEFs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[6]Sheet1!$G$18:$G$19</c:f>
              <c:strCache>
                <c:ptCount val="2"/>
                <c:pt idx="0">
                  <c:v>GFP + Shh</c:v>
                </c:pt>
                <c:pt idx="1">
                  <c:v>WT + Shh</c:v>
                </c:pt>
              </c:strCache>
            </c:strRef>
          </c:cat>
          <c:val>
            <c:numRef>
              <c:f>'Final Analysis'!$L$43:$L$44</c:f>
              <c:numCache>
                <c:formatCode>0.00</c:formatCode>
                <c:ptCount val="2"/>
                <c:pt idx="0">
                  <c:v>0.60694125351012129</c:v>
                </c:pt>
                <c:pt idx="1">
                  <c:v>0.41379804562267236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65-49AE-A9B2-B6AFE4FA8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8448360"/>
        <c:axId val="505191160"/>
      </c:barChart>
      <c:catAx>
        <c:axId val="49844836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191160"/>
        <c:crosses val="autoZero"/>
        <c:auto val="1"/>
        <c:lblAlgn val="ctr"/>
        <c:lblOffset val="100"/>
        <c:noMultiLvlLbl val="0"/>
      </c:catAx>
      <c:valAx>
        <c:axId val="50519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Fold</a:t>
                </a:r>
                <a:r>
                  <a:rPr lang="en-US" baseline="0"/>
                  <a:t> INcrease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4483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196850</xdr:colOff>
      <xdr:row>5</xdr:row>
      <xdr:rowOff>15875</xdr:rowOff>
    </xdr:from>
    <xdr:to>
      <xdr:col>31</xdr:col>
      <xdr:colOff>473076</xdr:colOff>
      <xdr:row>22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076B98-4FD7-48C8-80FD-684E9AEAC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393701</xdr:colOff>
      <xdr:row>29</xdr:row>
      <xdr:rowOff>158750</xdr:rowOff>
    </xdr:from>
    <xdr:to>
      <xdr:col>31</xdr:col>
      <xdr:colOff>565151</xdr:colOff>
      <xdr:row>46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D3773D-3486-467E-A842-247562E72A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523875</xdr:colOff>
      <xdr:row>6</xdr:row>
      <xdr:rowOff>38099</xdr:rowOff>
    </xdr:from>
    <xdr:to>
      <xdr:col>31</xdr:col>
      <xdr:colOff>152400</xdr:colOff>
      <xdr:row>24</xdr:row>
      <xdr:rowOff>150810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FA26B7-43A0-470A-9B57-9982E2D649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19049</xdr:colOff>
      <xdr:row>28</xdr:row>
      <xdr:rowOff>66675</xdr:rowOff>
    </xdr:from>
    <xdr:to>
      <xdr:col>31</xdr:col>
      <xdr:colOff>203200</xdr:colOff>
      <xdr:row>45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1C0915-C51B-4707-B4F3-34E1945DEE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476250</xdr:colOff>
      <xdr:row>6</xdr:row>
      <xdr:rowOff>83343</xdr:rowOff>
    </xdr:from>
    <xdr:to>
      <xdr:col>19</xdr:col>
      <xdr:colOff>0</xdr:colOff>
      <xdr:row>21</xdr:row>
      <xdr:rowOff>175023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97F0DD-BB01-47CF-80EC-FBA62AC5C1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500063</xdr:colOff>
      <xdr:row>29</xdr:row>
      <xdr:rowOff>130969</xdr:rowOff>
    </xdr:from>
    <xdr:to>
      <xdr:col>19</xdr:col>
      <xdr:colOff>285751</xdr:colOff>
      <xdr:row>45</xdr:row>
      <xdr:rowOff>20242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F3AD34-0598-414B-B022-7771CAFF1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Ogden%20Lab\Analysis%20-%20Spreadsheets%20&amp;%20Graphs\Exp%20103-17%20-%20Shh%20Rel-Ret\Exp%20103-17%20-%20Anal%20(D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Ogden%20Lab\Analysis%20-%20Spreadsheets%20&amp;%20Graphs\Exp%20103-17%20-%20Shh%20Rel-Ret\Exp%20103-17%20-%20Anal%20(E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Ogden%20Lab\Analysis%20-%20Spreadsheets%20&amp;%20Graphs\Exp%20108-17%20-%20Shh%20Rel-Ret\Exp%20108-17%20-%20Anal%20(D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Ogden%20Lab\Analysis%20-%20Spreadsheets%20&amp;%20Graphs\Exp%20108-17%20-%20Shh%20Rel-Ret\Exp%20108-17%20-%20Anal%20(E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Ogden%20Lab\Analysis%20-%20Spreadsheets%20&amp;%20Graphs\Exp%20103-17%20-%20Shh%20Rel-Ret\Exp%20103-17%20-%20Final%20Anal%20(F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Ogden%20Lab\Analysis%20-%20Spreadsheets%20&amp;%20Graphs\Exp%20108-17%20-%20Shh%20Rel-Ret\Exp%20108-17%20-%20Final%20Anal%20(F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">
          <cell r="S8" t="str">
            <v>WT MEFs</v>
          </cell>
        </row>
        <row r="9">
          <cell r="S9" t="str">
            <v>GFP + Shh</v>
          </cell>
        </row>
        <row r="10">
          <cell r="S10" t="str">
            <v>WT + Shh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">
          <cell r="S8" t="str">
            <v>WT MEFs</v>
          </cell>
        </row>
        <row r="9">
          <cell r="S9" t="str">
            <v>GFP + Shh</v>
          </cell>
        </row>
        <row r="10">
          <cell r="S10" t="str">
            <v>WT + Shh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">
          <cell r="S8" t="str">
            <v>WT MEFs</v>
          </cell>
        </row>
        <row r="9">
          <cell r="S9" t="str">
            <v>GFP + Shh</v>
          </cell>
        </row>
        <row r="10">
          <cell r="S10" t="str">
            <v>WT + Shh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">
          <cell r="S8" t="str">
            <v>WT MEFs</v>
          </cell>
        </row>
        <row r="9">
          <cell r="S9" t="str">
            <v>GFP + Shh</v>
          </cell>
        </row>
        <row r="10">
          <cell r="S10" t="str">
            <v>WT + Shh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G9" t="str">
            <v>WT MEFs</v>
          </cell>
        </row>
        <row r="10">
          <cell r="L10">
            <v>1</v>
          </cell>
        </row>
        <row r="11">
          <cell r="L11">
            <v>1.5278094834783653</v>
          </cell>
        </row>
        <row r="17">
          <cell r="G17" t="str">
            <v>Furin KO MEFs</v>
          </cell>
        </row>
        <row r="18">
          <cell r="G18" t="str">
            <v>GFP + Shh</v>
          </cell>
          <cell r="L18">
            <v>0.71841332031705918</v>
          </cell>
        </row>
        <row r="19">
          <cell r="G19" t="str">
            <v>WT + Shh</v>
          </cell>
          <cell r="L19">
            <v>0.66457577614191377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G9" t="str">
            <v>WT MEFs</v>
          </cell>
        </row>
        <row r="10">
          <cell r="L10">
            <v>1</v>
          </cell>
        </row>
        <row r="11">
          <cell r="L11">
            <v>1.3732618598450674</v>
          </cell>
        </row>
        <row r="17">
          <cell r="G17" t="str">
            <v>Furin KO MEFs</v>
          </cell>
        </row>
        <row r="18">
          <cell r="G18" t="str">
            <v>GFP + Shh</v>
          </cell>
          <cell r="L18">
            <v>0.60694125351012129</v>
          </cell>
        </row>
        <row r="19">
          <cell r="G19" t="str">
            <v>WT + Shh</v>
          </cell>
          <cell r="L19">
            <v>0.41379804562267236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opLeftCell="A4" zoomScale="75" zoomScaleNormal="75" workbookViewId="0">
      <selection activeCell="W28" sqref="W28"/>
    </sheetView>
  </sheetViews>
  <sheetFormatPr defaultRowHeight="15" x14ac:dyDescent="0.25"/>
  <cols>
    <col min="1" max="1" width="2.85546875" customWidth="1"/>
    <col min="3" max="3" width="15.7109375" customWidth="1"/>
    <col min="4" max="4" width="15.28515625" customWidth="1"/>
    <col min="10" max="10" width="16.140625" customWidth="1"/>
    <col min="11" max="11" width="12.85546875" customWidth="1"/>
    <col min="19" max="19" width="15.7109375" customWidth="1"/>
    <col min="20" max="20" width="14" customWidth="1"/>
    <col min="22" max="22" width="14.140625" customWidth="1"/>
  </cols>
  <sheetData>
    <row r="1" spans="1:24" ht="15.75" x14ac:dyDescent="0.25">
      <c r="A1" s="14"/>
      <c r="B1" s="14"/>
      <c r="C1" s="14"/>
      <c r="D1" s="14"/>
      <c r="E1" s="15"/>
      <c r="F1" s="14"/>
      <c r="G1" s="14"/>
      <c r="H1" s="14"/>
      <c r="I1" s="14"/>
      <c r="J1" s="15"/>
      <c r="K1" s="15"/>
      <c r="L1" s="15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4" ht="15.75" x14ac:dyDescent="0.25">
      <c r="A2" s="14"/>
      <c r="B2" s="16" t="s">
        <v>21</v>
      </c>
      <c r="C2" s="14"/>
      <c r="D2" s="14"/>
      <c r="E2" s="15"/>
      <c r="F2" s="14"/>
      <c r="G2" s="10" t="s">
        <v>22</v>
      </c>
      <c r="H2" s="14"/>
      <c r="I2" s="14"/>
      <c r="J2" s="15"/>
      <c r="K2" s="15"/>
      <c r="L2" s="15"/>
      <c r="M2" s="14"/>
      <c r="N2" s="14"/>
      <c r="O2" s="14"/>
      <c r="P2" s="14"/>
      <c r="Q2" s="14"/>
      <c r="R2" s="14"/>
      <c r="S2" s="17" t="s">
        <v>0</v>
      </c>
      <c r="T2" s="18">
        <v>43109</v>
      </c>
      <c r="U2" s="14"/>
      <c r="V2" s="14"/>
    </row>
    <row r="3" spans="1:24" ht="15.75" x14ac:dyDescent="0.25">
      <c r="A3" s="14"/>
      <c r="B3" s="13" t="s">
        <v>23</v>
      </c>
      <c r="C3" s="14"/>
      <c r="D3" s="14"/>
      <c r="E3" s="15"/>
      <c r="F3" s="14"/>
      <c r="G3" s="13" t="s">
        <v>24</v>
      </c>
      <c r="H3" s="14"/>
      <c r="I3" s="14"/>
      <c r="J3" s="15"/>
      <c r="K3" s="15"/>
      <c r="L3" s="15"/>
      <c r="M3" s="14"/>
      <c r="N3" s="14"/>
      <c r="O3" s="14"/>
      <c r="P3" s="14"/>
      <c r="Q3" s="19"/>
      <c r="R3" s="20"/>
      <c r="S3" s="20"/>
      <c r="T3" s="14"/>
      <c r="U3" s="14"/>
      <c r="V3" s="10"/>
    </row>
    <row r="4" spans="1:24" ht="15.75" x14ac:dyDescent="0.25">
      <c r="A4" s="14"/>
      <c r="B4" s="21" t="s">
        <v>1</v>
      </c>
      <c r="C4" s="14"/>
      <c r="D4" s="14"/>
      <c r="E4" s="15"/>
      <c r="F4" s="14"/>
      <c r="G4" s="13"/>
      <c r="H4" s="14"/>
      <c r="I4" s="14"/>
      <c r="J4" s="15"/>
      <c r="K4" s="15"/>
      <c r="L4" s="15"/>
      <c r="M4" s="14"/>
      <c r="N4" s="14"/>
      <c r="O4" s="14"/>
      <c r="P4" s="14"/>
      <c r="Q4" s="19"/>
      <c r="R4" s="20"/>
      <c r="S4" s="20"/>
      <c r="T4" s="14"/>
      <c r="U4" s="14"/>
      <c r="V4" s="10"/>
    </row>
    <row r="5" spans="1:24" ht="15.75" x14ac:dyDescent="0.25">
      <c r="A5" s="14"/>
      <c r="B5" s="21"/>
      <c r="C5" s="14"/>
      <c r="D5" s="14"/>
      <c r="E5" s="15"/>
      <c r="F5" s="14"/>
      <c r="G5" s="13"/>
      <c r="H5" s="14"/>
      <c r="I5" s="14"/>
      <c r="J5" s="15"/>
      <c r="K5" s="15"/>
      <c r="L5" s="15"/>
      <c r="M5" s="14"/>
      <c r="N5" s="14"/>
      <c r="O5" s="14"/>
      <c r="P5" s="14"/>
      <c r="Q5" s="19"/>
      <c r="R5" s="20"/>
      <c r="S5" s="20"/>
      <c r="T5" s="14"/>
      <c r="U5" s="14"/>
      <c r="V5" s="10"/>
    </row>
    <row r="6" spans="1:24" ht="15.75" x14ac:dyDescent="0.25">
      <c r="A6" s="14"/>
      <c r="B6" s="16" t="s">
        <v>54</v>
      </c>
      <c r="C6" s="14"/>
      <c r="D6" s="14"/>
      <c r="E6" s="15"/>
      <c r="F6" s="14"/>
      <c r="G6" s="14"/>
      <c r="H6" s="14"/>
      <c r="I6" s="13" t="s">
        <v>25</v>
      </c>
      <c r="J6" s="15"/>
      <c r="K6" s="15"/>
      <c r="L6" s="22"/>
      <c r="M6" s="14"/>
      <c r="N6" s="14"/>
      <c r="O6" s="13" t="s">
        <v>26</v>
      </c>
      <c r="P6" s="14"/>
      <c r="Q6" s="15"/>
      <c r="R6" s="23"/>
      <c r="S6" s="16" t="s">
        <v>27</v>
      </c>
      <c r="T6" s="14"/>
      <c r="U6" s="15"/>
      <c r="V6" s="15"/>
    </row>
    <row r="7" spans="1:24" ht="15.75" x14ac:dyDescent="0.25">
      <c r="A7" s="14"/>
      <c r="B7" s="14"/>
      <c r="C7" s="14"/>
      <c r="D7" s="24" t="s">
        <v>28</v>
      </c>
      <c r="E7" s="15"/>
      <c r="F7" s="14"/>
      <c r="G7" s="14"/>
      <c r="H7" s="14"/>
      <c r="I7" s="14"/>
      <c r="J7" s="15"/>
      <c r="K7" s="24" t="s">
        <v>28</v>
      </c>
      <c r="L7" s="15"/>
      <c r="M7" s="14"/>
      <c r="N7" s="14"/>
      <c r="O7" s="14"/>
      <c r="P7" s="14"/>
      <c r="Q7" s="15"/>
      <c r="R7" s="23"/>
      <c r="S7" s="14"/>
      <c r="T7" s="14"/>
      <c r="U7" s="15"/>
      <c r="V7" s="15"/>
      <c r="X7" s="4"/>
    </row>
    <row r="8" spans="1:24" ht="15.75" x14ac:dyDescent="0.25">
      <c r="A8" s="14"/>
      <c r="B8" s="14"/>
      <c r="C8" s="24" t="s">
        <v>29</v>
      </c>
      <c r="D8" s="24" t="s">
        <v>30</v>
      </c>
      <c r="E8" s="24" t="s">
        <v>31</v>
      </c>
      <c r="F8" s="24"/>
      <c r="G8" s="14"/>
      <c r="H8" s="14"/>
      <c r="I8" s="14"/>
      <c r="J8" s="24" t="s">
        <v>29</v>
      </c>
      <c r="K8" s="24" t="s">
        <v>30</v>
      </c>
      <c r="L8" s="24" t="s">
        <v>31</v>
      </c>
      <c r="M8" s="24"/>
      <c r="N8" s="14"/>
      <c r="O8" s="16" t="s">
        <v>32</v>
      </c>
      <c r="P8" s="15"/>
      <c r="Q8" s="15"/>
      <c r="R8" s="23"/>
      <c r="S8" s="16" t="s">
        <v>3</v>
      </c>
      <c r="T8" s="24" t="s">
        <v>4</v>
      </c>
      <c r="U8" s="24" t="s">
        <v>5</v>
      </c>
      <c r="V8" s="24" t="s">
        <v>6</v>
      </c>
    </row>
    <row r="9" spans="1:24" ht="15.75" x14ac:dyDescent="0.25">
      <c r="A9" s="14"/>
      <c r="B9" s="14">
        <v>1</v>
      </c>
      <c r="C9" s="23">
        <v>76.88</v>
      </c>
      <c r="D9" s="23">
        <f>C9-F12</f>
        <v>23.574999999999996</v>
      </c>
      <c r="E9" s="15" t="s">
        <v>33</v>
      </c>
      <c r="F9" s="25" t="s">
        <v>34</v>
      </c>
      <c r="G9" s="14"/>
      <c r="H9" s="14"/>
      <c r="I9" s="13">
        <v>1</v>
      </c>
      <c r="J9" s="23">
        <v>140.84</v>
      </c>
      <c r="K9" s="23">
        <f>J9-M12</f>
        <v>112.155</v>
      </c>
      <c r="L9" s="15" t="s">
        <v>33</v>
      </c>
      <c r="M9" s="25" t="s">
        <v>34</v>
      </c>
      <c r="N9" s="14"/>
      <c r="O9" s="30">
        <f>D9/K9</f>
        <v>0.21020016940840797</v>
      </c>
      <c r="P9" s="15"/>
      <c r="Q9" s="15"/>
      <c r="R9" s="23"/>
      <c r="S9" s="25" t="s">
        <v>7</v>
      </c>
      <c r="T9" s="30">
        <f>O9</f>
        <v>0.21020016940840797</v>
      </c>
      <c r="U9" s="30">
        <f>T9/T9</f>
        <v>1</v>
      </c>
      <c r="V9" s="23">
        <f>U9*100</f>
        <v>100</v>
      </c>
      <c r="W9" s="4"/>
    </row>
    <row r="10" spans="1:24" ht="15.75" x14ac:dyDescent="0.25">
      <c r="A10" s="14"/>
      <c r="B10" s="14">
        <v>2</v>
      </c>
      <c r="C10" s="23">
        <v>127.39</v>
      </c>
      <c r="D10" s="23">
        <f>C10-F12</f>
        <v>74.085000000000008</v>
      </c>
      <c r="E10" s="15" t="s">
        <v>33</v>
      </c>
      <c r="F10" s="25" t="s">
        <v>35</v>
      </c>
      <c r="G10" s="14"/>
      <c r="H10" s="14"/>
      <c r="I10" s="13">
        <v>2</v>
      </c>
      <c r="J10" s="23">
        <v>154.78</v>
      </c>
      <c r="K10" s="23">
        <f>J10-M12</f>
        <v>126.095</v>
      </c>
      <c r="L10" s="15" t="s">
        <v>33</v>
      </c>
      <c r="M10" s="25" t="s">
        <v>35</v>
      </c>
      <c r="N10" s="14"/>
      <c r="O10" s="30">
        <f>D10/K10</f>
        <v>0.5875332090883858</v>
      </c>
      <c r="P10" s="15"/>
      <c r="Q10" s="15"/>
      <c r="R10" s="26"/>
      <c r="S10" s="25" t="s">
        <v>8</v>
      </c>
      <c r="T10" s="30">
        <f>O10</f>
        <v>0.5875332090883858</v>
      </c>
      <c r="U10" s="30">
        <f>T10/T9</f>
        <v>2.7951129189950339</v>
      </c>
      <c r="V10" s="23">
        <f>U10*100</f>
        <v>279.51129189950336</v>
      </c>
      <c r="W10" s="3"/>
    </row>
    <row r="11" spans="1:24" ht="15.75" x14ac:dyDescent="0.25">
      <c r="A11" s="14"/>
      <c r="B11" s="14">
        <v>4</v>
      </c>
      <c r="C11" s="23">
        <v>53.22</v>
      </c>
      <c r="D11" s="15" t="s">
        <v>36</v>
      </c>
      <c r="E11" s="15" t="s">
        <v>37</v>
      </c>
      <c r="F11" s="24" t="s">
        <v>38</v>
      </c>
      <c r="G11" s="14"/>
      <c r="H11" s="14"/>
      <c r="I11" s="13">
        <v>4</v>
      </c>
      <c r="J11" s="23">
        <v>29.21</v>
      </c>
      <c r="K11" s="15" t="s">
        <v>36</v>
      </c>
      <c r="L11" s="15" t="s">
        <v>37</v>
      </c>
      <c r="M11" s="24" t="s">
        <v>38</v>
      </c>
      <c r="N11" s="14"/>
      <c r="O11" s="23"/>
      <c r="P11" s="15"/>
      <c r="Q11" s="15"/>
      <c r="R11" s="23"/>
      <c r="W11" s="8"/>
    </row>
    <row r="12" spans="1:24" ht="15.75" x14ac:dyDescent="0.25">
      <c r="A12" s="14"/>
      <c r="B12" s="14">
        <v>5</v>
      </c>
      <c r="C12" s="23">
        <v>53.39</v>
      </c>
      <c r="D12" s="15" t="s">
        <v>36</v>
      </c>
      <c r="E12" s="15" t="s">
        <v>37</v>
      </c>
      <c r="F12" s="23">
        <f>AVERAGE(C11,C12)</f>
        <v>53.305</v>
      </c>
      <c r="G12" s="14"/>
      <c r="H12" s="14"/>
      <c r="I12" s="13">
        <v>5</v>
      </c>
      <c r="J12" s="23">
        <v>28.16</v>
      </c>
      <c r="K12" s="15" t="s">
        <v>36</v>
      </c>
      <c r="L12" s="15" t="s">
        <v>37</v>
      </c>
      <c r="M12" s="15">
        <f>AVERAGE(J11,J12)</f>
        <v>28.685000000000002</v>
      </c>
      <c r="N12" s="14"/>
      <c r="O12" s="23"/>
      <c r="P12" s="15"/>
      <c r="Q12" s="15"/>
      <c r="R12" s="23"/>
      <c r="W12" s="8"/>
      <c r="X12" s="2"/>
    </row>
    <row r="13" spans="1:24" ht="15.75" x14ac:dyDescent="0.25">
      <c r="A13" s="14"/>
      <c r="B13" s="14"/>
      <c r="C13" s="23"/>
      <c r="D13" s="23"/>
      <c r="E13" s="15"/>
      <c r="F13" s="15"/>
      <c r="G13" s="14"/>
      <c r="H13" s="14"/>
      <c r="I13" s="13"/>
      <c r="J13" s="23"/>
      <c r="K13" s="15"/>
      <c r="L13" s="15"/>
      <c r="M13" s="15"/>
      <c r="N13" s="14"/>
      <c r="O13" s="14"/>
      <c r="P13" s="23"/>
      <c r="Q13" s="15"/>
      <c r="R13" s="23"/>
      <c r="S13" s="14"/>
      <c r="T13" s="23"/>
      <c r="U13" s="23"/>
      <c r="V13" s="23"/>
      <c r="W13" s="8"/>
      <c r="X13" s="2"/>
    </row>
    <row r="14" spans="1:24" ht="15.75" x14ac:dyDescent="0.25">
      <c r="A14" s="14"/>
      <c r="B14" s="14"/>
      <c r="C14" s="14"/>
      <c r="D14" s="14"/>
      <c r="E14" s="15"/>
      <c r="F14" s="14"/>
      <c r="G14" s="14"/>
      <c r="H14" s="14"/>
      <c r="I14" s="14"/>
      <c r="J14" s="15"/>
      <c r="K14" s="15"/>
      <c r="L14" s="15"/>
      <c r="M14" s="14"/>
      <c r="N14" s="14"/>
      <c r="O14" s="14"/>
      <c r="P14" s="14"/>
      <c r="Q14" s="14"/>
      <c r="R14" s="14"/>
      <c r="S14" s="14"/>
      <c r="T14" s="14"/>
      <c r="U14" s="14"/>
      <c r="V14" s="14"/>
    </row>
    <row r="15" spans="1:24" ht="15.75" x14ac:dyDescent="0.25">
      <c r="A15" s="14"/>
      <c r="B15" s="14"/>
      <c r="C15" s="14"/>
      <c r="D15" s="14"/>
      <c r="E15" s="15"/>
      <c r="F15" s="14"/>
      <c r="G15" s="14"/>
      <c r="H15" s="14"/>
      <c r="I15" s="14"/>
      <c r="J15" s="15"/>
      <c r="K15" s="15"/>
      <c r="L15" s="15"/>
      <c r="M15" s="14"/>
      <c r="N15" s="14"/>
      <c r="O15" s="14"/>
      <c r="P15" s="14"/>
      <c r="Q15" s="14"/>
      <c r="R15" s="14"/>
      <c r="S15" s="14"/>
      <c r="T15" s="14"/>
      <c r="U15" s="14"/>
      <c r="V15" s="14"/>
    </row>
    <row r="16" spans="1:24" ht="15.75" x14ac:dyDescent="0.25">
      <c r="A16" s="14"/>
      <c r="B16" s="16" t="s">
        <v>39</v>
      </c>
      <c r="C16" s="14"/>
      <c r="D16" s="14"/>
      <c r="E16" s="15"/>
      <c r="F16" s="14"/>
      <c r="G16" s="14"/>
      <c r="H16" s="14"/>
      <c r="I16" s="13" t="s">
        <v>40</v>
      </c>
      <c r="J16" s="15"/>
      <c r="K16" s="15"/>
      <c r="L16" s="22"/>
      <c r="M16" s="14"/>
      <c r="N16" s="14"/>
      <c r="O16" s="14"/>
      <c r="P16" s="14"/>
      <c r="Q16" s="15"/>
      <c r="R16" s="27"/>
      <c r="S16" s="16" t="s">
        <v>58</v>
      </c>
      <c r="T16" s="14"/>
      <c r="U16" s="15"/>
      <c r="V16" s="15"/>
      <c r="X16" s="3"/>
    </row>
    <row r="17" spans="1:24" ht="15.75" x14ac:dyDescent="0.25">
      <c r="A17" s="14"/>
      <c r="B17" s="14"/>
      <c r="C17" s="14"/>
      <c r="D17" s="24" t="s">
        <v>28</v>
      </c>
      <c r="E17" s="15"/>
      <c r="F17" s="14"/>
      <c r="G17" s="14"/>
      <c r="H17" s="14"/>
      <c r="I17" s="14"/>
      <c r="J17" s="15"/>
      <c r="K17" s="24" t="s">
        <v>28</v>
      </c>
      <c r="L17" s="15"/>
      <c r="M17" s="14"/>
      <c r="N17" s="14"/>
      <c r="O17" s="14"/>
      <c r="P17" s="14"/>
      <c r="Q17" s="15"/>
      <c r="R17" s="27"/>
      <c r="S17" s="14"/>
      <c r="T17" s="14"/>
      <c r="U17" s="15"/>
      <c r="V17" s="15"/>
      <c r="W17" s="4"/>
    </row>
    <row r="18" spans="1:24" ht="15.75" x14ac:dyDescent="0.25">
      <c r="A18" s="14"/>
      <c r="B18" s="14"/>
      <c r="C18" s="24" t="s">
        <v>29</v>
      </c>
      <c r="D18" s="24" t="s">
        <v>30</v>
      </c>
      <c r="E18" s="24" t="s">
        <v>31</v>
      </c>
      <c r="F18" s="24"/>
      <c r="G18" s="14"/>
      <c r="H18" s="14"/>
      <c r="I18" s="14"/>
      <c r="J18" s="24" t="s">
        <v>29</v>
      </c>
      <c r="K18" s="24" t="s">
        <v>30</v>
      </c>
      <c r="L18" s="24" t="s">
        <v>31</v>
      </c>
      <c r="M18" s="24"/>
      <c r="N18" s="14"/>
      <c r="O18" s="16" t="s">
        <v>41</v>
      </c>
      <c r="P18" s="15"/>
      <c r="Q18" s="15"/>
      <c r="R18" s="28"/>
      <c r="S18" s="16" t="s">
        <v>9</v>
      </c>
      <c r="T18" s="24" t="s">
        <v>4</v>
      </c>
      <c r="U18" s="24" t="s">
        <v>5</v>
      </c>
      <c r="V18" s="24" t="s">
        <v>6</v>
      </c>
      <c r="W18" s="3"/>
    </row>
    <row r="19" spans="1:24" ht="15.75" x14ac:dyDescent="0.25">
      <c r="A19" s="14"/>
      <c r="B19" s="14">
        <v>1</v>
      </c>
      <c r="C19" s="23">
        <v>63.54</v>
      </c>
      <c r="D19" s="23">
        <f>C19-F22</f>
        <v>10.234999999999999</v>
      </c>
      <c r="E19" s="15" t="s">
        <v>33</v>
      </c>
      <c r="F19" s="25" t="s">
        <v>34</v>
      </c>
      <c r="G19" s="14"/>
      <c r="H19" s="14"/>
      <c r="I19" s="13">
        <v>1</v>
      </c>
      <c r="J19" s="23">
        <v>122.66</v>
      </c>
      <c r="K19" s="23">
        <f>J19-M22</f>
        <v>93.974999999999994</v>
      </c>
      <c r="L19" s="15" t="s">
        <v>33</v>
      </c>
      <c r="M19" s="25" t="s">
        <v>34</v>
      </c>
      <c r="N19" s="14"/>
      <c r="O19" s="30">
        <f>D19/K19</f>
        <v>0.10891194466613462</v>
      </c>
      <c r="P19" s="15"/>
      <c r="Q19" s="15"/>
      <c r="R19" s="28"/>
      <c r="S19" s="25" t="s">
        <v>7</v>
      </c>
      <c r="T19" s="30">
        <f>O19</f>
        <v>0.10891194466613462</v>
      </c>
      <c r="U19" s="30">
        <f>T19/T9</f>
        <v>0.5181344285908942</v>
      </c>
      <c r="V19" s="23">
        <f>U19*100</f>
        <v>51.81344285908942</v>
      </c>
      <c r="W19" s="8"/>
    </row>
    <row r="20" spans="1:24" ht="15.75" x14ac:dyDescent="0.25">
      <c r="A20" s="14"/>
      <c r="B20" s="14">
        <v>2</v>
      </c>
      <c r="C20" s="23">
        <v>71.34</v>
      </c>
      <c r="D20" s="23">
        <f>C20-F22</f>
        <v>18.035000000000004</v>
      </c>
      <c r="E20" s="15" t="s">
        <v>33</v>
      </c>
      <c r="F20" s="25" t="s">
        <v>35</v>
      </c>
      <c r="G20" s="14"/>
      <c r="H20" s="14"/>
      <c r="I20" s="13">
        <v>2</v>
      </c>
      <c r="J20" s="23">
        <v>122.48</v>
      </c>
      <c r="K20" s="23">
        <f>J20-M22</f>
        <v>93.795000000000002</v>
      </c>
      <c r="L20" s="15" t="s">
        <v>33</v>
      </c>
      <c r="M20" s="25" t="s">
        <v>35</v>
      </c>
      <c r="N20" s="14"/>
      <c r="O20" s="30">
        <f>D20/K20</f>
        <v>0.19228103843488462</v>
      </c>
      <c r="P20" s="15"/>
      <c r="Q20" s="15"/>
      <c r="R20" s="28"/>
      <c r="S20" s="25" t="s">
        <v>8</v>
      </c>
      <c r="T20" s="30">
        <f>O20</f>
        <v>0.19228103843488462</v>
      </c>
      <c r="U20" s="30">
        <f>T20/T9</f>
        <v>0.91475206217028582</v>
      </c>
      <c r="V20" s="23">
        <f>U20*100</f>
        <v>91.475206217028585</v>
      </c>
      <c r="W20" s="8"/>
    </row>
    <row r="21" spans="1:24" ht="15.75" x14ac:dyDescent="0.25">
      <c r="A21" s="14"/>
      <c r="B21" s="14">
        <v>4</v>
      </c>
      <c r="C21" s="23">
        <v>53.22</v>
      </c>
      <c r="D21" s="15" t="s">
        <v>36</v>
      </c>
      <c r="E21" s="15" t="s">
        <v>37</v>
      </c>
      <c r="F21" s="24" t="s">
        <v>38</v>
      </c>
      <c r="G21" s="14"/>
      <c r="H21" s="14"/>
      <c r="I21" s="13">
        <v>4</v>
      </c>
      <c r="J21" s="23">
        <v>29.21</v>
      </c>
      <c r="K21" s="15" t="s">
        <v>36</v>
      </c>
      <c r="L21" s="15" t="s">
        <v>37</v>
      </c>
      <c r="M21" s="24" t="s">
        <v>38</v>
      </c>
      <c r="N21" s="14"/>
      <c r="O21" s="23"/>
      <c r="P21" s="15"/>
      <c r="Q21" s="15"/>
      <c r="R21" s="14"/>
      <c r="S21" s="14"/>
      <c r="T21" s="23"/>
      <c r="U21" s="23"/>
      <c r="V21" s="23"/>
      <c r="W21" s="8"/>
      <c r="X21" s="8"/>
    </row>
    <row r="22" spans="1:24" ht="15.75" x14ac:dyDescent="0.25">
      <c r="A22" s="14"/>
      <c r="B22" s="14">
        <v>5</v>
      </c>
      <c r="C22" s="23">
        <v>53.39</v>
      </c>
      <c r="D22" s="15" t="s">
        <v>36</v>
      </c>
      <c r="E22" s="15" t="s">
        <v>37</v>
      </c>
      <c r="F22" s="23">
        <f>AVERAGE(C21,C22)</f>
        <v>53.305</v>
      </c>
      <c r="G22" s="14"/>
      <c r="H22" s="14"/>
      <c r="I22" s="13">
        <v>5</v>
      </c>
      <c r="J22" s="23">
        <v>28.16</v>
      </c>
      <c r="K22" s="15" t="s">
        <v>36</v>
      </c>
      <c r="L22" s="15" t="s">
        <v>37</v>
      </c>
      <c r="M22" s="15">
        <f>AVERAGE(J21,J22)</f>
        <v>28.685000000000002</v>
      </c>
      <c r="N22" s="14"/>
      <c r="O22" s="23"/>
      <c r="P22" s="15"/>
      <c r="Q22" s="15"/>
      <c r="R22" s="22"/>
      <c r="S22" s="14"/>
      <c r="T22" s="23"/>
      <c r="U22" s="23"/>
      <c r="V22" s="23"/>
    </row>
    <row r="23" spans="1:24" ht="15.75" x14ac:dyDescent="0.25">
      <c r="A23" s="14"/>
      <c r="B23" s="14"/>
      <c r="C23" s="23"/>
      <c r="D23" s="23"/>
      <c r="E23" s="15"/>
      <c r="F23" s="15"/>
      <c r="G23" s="14"/>
      <c r="H23" s="14"/>
      <c r="I23" s="13"/>
      <c r="J23" s="23"/>
      <c r="K23" s="15"/>
      <c r="L23" s="15"/>
      <c r="M23" s="15"/>
      <c r="N23" s="14"/>
      <c r="O23" s="14"/>
      <c r="P23" s="23"/>
      <c r="Q23" s="15"/>
      <c r="R23" s="22"/>
      <c r="S23" s="14"/>
      <c r="T23" s="23"/>
      <c r="U23" s="23"/>
      <c r="V23" s="23"/>
    </row>
    <row r="24" spans="1:24" ht="15.75" x14ac:dyDescent="0.25">
      <c r="A24" s="14"/>
      <c r="B24" s="29" t="s">
        <v>42</v>
      </c>
      <c r="C24" s="23"/>
      <c r="D24" s="15"/>
      <c r="E24" s="15"/>
      <c r="F24" s="24"/>
      <c r="G24" s="14"/>
      <c r="H24" s="14"/>
      <c r="I24" s="13"/>
      <c r="J24" s="23"/>
      <c r="K24" s="15"/>
      <c r="L24" s="15"/>
      <c r="M24" s="24"/>
      <c r="N24" s="14"/>
      <c r="O24" s="14"/>
      <c r="P24" s="23"/>
      <c r="Q24" s="15"/>
      <c r="R24" s="22"/>
      <c r="S24" s="14"/>
      <c r="T24" s="14"/>
      <c r="U24" s="15"/>
      <c r="V24" s="23"/>
    </row>
    <row r="25" spans="1:24" x14ac:dyDescent="0.25">
      <c r="C25" s="8"/>
      <c r="D25" s="2"/>
      <c r="E25" s="2"/>
      <c r="F25" s="8"/>
      <c r="I25" s="12"/>
      <c r="J25" s="8"/>
      <c r="K25" s="2"/>
      <c r="L25" s="2"/>
      <c r="M25" s="2"/>
      <c r="P25" s="8"/>
      <c r="Q25" s="2"/>
      <c r="R25" s="1"/>
      <c r="U25" s="2"/>
      <c r="V25" s="8"/>
    </row>
    <row r="26" spans="1:24" x14ac:dyDescent="0.25">
      <c r="E26" s="2"/>
      <c r="J26" s="2"/>
      <c r="K26" s="2"/>
      <c r="L26" s="2"/>
      <c r="U26" s="2"/>
      <c r="V26" s="8"/>
    </row>
    <row r="27" spans="1:24" ht="15.75" x14ac:dyDescent="0.25">
      <c r="A27" s="14"/>
      <c r="B27" s="14"/>
      <c r="C27" s="14"/>
      <c r="D27" s="14"/>
      <c r="E27" s="15"/>
      <c r="F27" s="14"/>
      <c r="G27" s="14"/>
      <c r="H27" s="14"/>
      <c r="I27" s="14"/>
      <c r="J27" s="15"/>
      <c r="K27" s="15"/>
      <c r="L27" s="15"/>
      <c r="M27" s="14"/>
      <c r="N27" s="14"/>
      <c r="O27" s="14"/>
      <c r="P27" s="14"/>
      <c r="Q27" s="14"/>
      <c r="R27" s="14"/>
      <c r="S27" s="14"/>
      <c r="T27" s="14"/>
      <c r="U27" s="14"/>
      <c r="V27" s="14"/>
    </row>
    <row r="28" spans="1:24" ht="15.75" x14ac:dyDescent="0.25">
      <c r="A28" s="14"/>
      <c r="B28" s="16" t="s">
        <v>51</v>
      </c>
      <c r="C28" s="14"/>
      <c r="D28" s="14"/>
      <c r="E28" s="15"/>
      <c r="F28" s="14"/>
      <c r="G28" s="10" t="s">
        <v>22</v>
      </c>
      <c r="H28" s="14"/>
      <c r="I28" s="14"/>
      <c r="J28" s="15"/>
      <c r="K28" s="15"/>
      <c r="L28" s="15"/>
      <c r="M28" s="14"/>
      <c r="N28" s="14"/>
      <c r="O28" s="14"/>
      <c r="P28" s="14"/>
      <c r="Q28" s="14"/>
      <c r="R28" s="14"/>
      <c r="S28" s="17"/>
      <c r="T28" s="18"/>
      <c r="U28" s="14"/>
      <c r="V28" s="14"/>
    </row>
    <row r="29" spans="1:24" ht="15.75" x14ac:dyDescent="0.25">
      <c r="A29" s="14"/>
      <c r="B29" s="13" t="s">
        <v>23</v>
      </c>
      <c r="C29" s="14"/>
      <c r="D29" s="14"/>
      <c r="E29" s="15"/>
      <c r="F29" s="14"/>
      <c r="G29" s="13" t="s">
        <v>43</v>
      </c>
      <c r="H29" s="14"/>
      <c r="I29" s="14"/>
      <c r="J29" s="15"/>
      <c r="K29" s="15"/>
      <c r="L29" s="15"/>
      <c r="M29" s="14"/>
      <c r="N29" s="14"/>
      <c r="O29" s="14"/>
      <c r="P29" s="14"/>
      <c r="Q29" s="19"/>
      <c r="R29" s="20"/>
      <c r="S29" s="20"/>
      <c r="T29" s="14"/>
      <c r="U29" s="14"/>
      <c r="V29" s="10"/>
    </row>
    <row r="30" spans="1:24" ht="15.75" x14ac:dyDescent="0.25">
      <c r="A30" s="14"/>
      <c r="B30" s="21" t="s">
        <v>1</v>
      </c>
      <c r="C30" s="14"/>
      <c r="D30" s="14"/>
      <c r="E30" s="15"/>
      <c r="F30" s="14"/>
      <c r="G30" s="13"/>
      <c r="H30" s="14"/>
      <c r="I30" s="14"/>
      <c r="J30" s="15"/>
      <c r="K30" s="15"/>
      <c r="L30" s="15"/>
      <c r="M30" s="14"/>
      <c r="N30" s="14"/>
      <c r="O30" s="14"/>
      <c r="P30" s="14"/>
      <c r="Q30" s="19"/>
      <c r="R30" s="20"/>
      <c r="S30" s="20"/>
      <c r="T30" s="14"/>
      <c r="U30" s="14"/>
      <c r="V30" s="10"/>
    </row>
    <row r="31" spans="1:24" ht="15.75" x14ac:dyDescent="0.25">
      <c r="A31" s="14"/>
      <c r="B31" s="21"/>
      <c r="C31" s="14"/>
      <c r="D31" s="14"/>
      <c r="E31" s="15"/>
      <c r="F31" s="14"/>
      <c r="G31" s="13"/>
      <c r="H31" s="14"/>
      <c r="I31" s="14"/>
      <c r="J31" s="15"/>
      <c r="K31" s="15"/>
      <c r="L31" s="15"/>
      <c r="M31" s="14"/>
      <c r="N31" s="14"/>
      <c r="O31" s="14"/>
      <c r="P31" s="14"/>
      <c r="Q31" s="19"/>
      <c r="R31" s="20"/>
      <c r="S31" s="20"/>
      <c r="T31" s="14"/>
      <c r="U31" s="14"/>
      <c r="V31" s="10"/>
    </row>
    <row r="32" spans="1:24" ht="15.75" x14ac:dyDescent="0.25">
      <c r="A32" s="14"/>
      <c r="B32" s="16" t="s">
        <v>52</v>
      </c>
      <c r="C32" s="14"/>
      <c r="D32" s="14"/>
      <c r="E32" s="15"/>
      <c r="F32" s="14"/>
      <c r="G32" s="14"/>
      <c r="H32" s="14"/>
      <c r="I32" s="13" t="s">
        <v>44</v>
      </c>
      <c r="J32" s="15"/>
      <c r="K32" s="15"/>
      <c r="L32" s="22"/>
      <c r="M32" s="14"/>
      <c r="N32" s="14"/>
      <c r="O32" s="13" t="s">
        <v>45</v>
      </c>
      <c r="P32" s="14"/>
      <c r="Q32" s="15"/>
      <c r="R32" s="23"/>
      <c r="S32" s="16" t="s">
        <v>27</v>
      </c>
      <c r="T32" s="14"/>
      <c r="U32" s="15"/>
      <c r="V32" s="15"/>
    </row>
    <row r="33" spans="1:23" ht="15.75" x14ac:dyDescent="0.25">
      <c r="A33" s="14"/>
      <c r="B33" s="14"/>
      <c r="C33" s="24" t="s">
        <v>46</v>
      </c>
      <c r="D33" s="24" t="s">
        <v>28</v>
      </c>
      <c r="E33" s="15"/>
      <c r="F33" s="14"/>
      <c r="G33" s="14"/>
      <c r="H33" s="14"/>
      <c r="I33" s="14"/>
      <c r="J33" s="15"/>
      <c r="K33" s="24" t="s">
        <v>28</v>
      </c>
      <c r="L33" s="15"/>
      <c r="M33" s="14"/>
      <c r="N33" s="14"/>
      <c r="O33" s="14"/>
      <c r="P33" s="14"/>
      <c r="Q33" s="15"/>
      <c r="R33" s="23"/>
      <c r="S33" s="14"/>
      <c r="T33" s="14"/>
      <c r="U33" s="15"/>
      <c r="V33" s="15"/>
      <c r="W33" s="4"/>
    </row>
    <row r="34" spans="1:23" ht="15.75" x14ac:dyDescent="0.25">
      <c r="A34" s="14"/>
      <c r="B34" s="14"/>
      <c r="C34" s="24" t="s">
        <v>29</v>
      </c>
      <c r="D34" s="24" t="s">
        <v>30</v>
      </c>
      <c r="E34" s="24" t="s">
        <v>31</v>
      </c>
      <c r="F34" s="24"/>
      <c r="G34" s="14"/>
      <c r="H34" s="14"/>
      <c r="I34" s="14"/>
      <c r="J34" s="24" t="s">
        <v>29</v>
      </c>
      <c r="K34" s="24" t="s">
        <v>30</v>
      </c>
      <c r="L34" s="24" t="s">
        <v>31</v>
      </c>
      <c r="M34" s="24"/>
      <c r="N34" s="14"/>
      <c r="O34" s="16" t="s">
        <v>47</v>
      </c>
      <c r="P34" s="15"/>
      <c r="Q34" s="15"/>
      <c r="R34" s="23"/>
      <c r="S34" s="16" t="s">
        <v>3</v>
      </c>
      <c r="T34" s="24" t="s">
        <v>4</v>
      </c>
      <c r="U34" s="24" t="s">
        <v>5</v>
      </c>
      <c r="V34" s="24" t="s">
        <v>6</v>
      </c>
      <c r="W34" s="3"/>
    </row>
    <row r="35" spans="1:23" ht="15.75" x14ac:dyDescent="0.25">
      <c r="A35" s="14"/>
      <c r="B35" s="14">
        <v>1</v>
      </c>
      <c r="C35" s="23">
        <v>72.22</v>
      </c>
      <c r="D35" s="23">
        <f>C35-F38</f>
        <v>24.019999999999996</v>
      </c>
      <c r="E35" s="15" t="s">
        <v>33</v>
      </c>
      <c r="F35" s="25" t="s">
        <v>34</v>
      </c>
      <c r="G35" s="14"/>
      <c r="H35" s="14"/>
      <c r="I35" s="13">
        <v>1</v>
      </c>
      <c r="J35" s="23">
        <v>61.72</v>
      </c>
      <c r="K35" s="23">
        <f>J35-M38</f>
        <v>17.795000000000002</v>
      </c>
      <c r="L35" s="15" t="s">
        <v>33</v>
      </c>
      <c r="M35" s="25" t="s">
        <v>34</v>
      </c>
      <c r="N35" s="14"/>
      <c r="O35" s="23">
        <f>D35/K35</f>
        <v>1.3498173644282099</v>
      </c>
      <c r="P35" s="15"/>
      <c r="Q35" s="15"/>
      <c r="R35" s="23"/>
      <c r="S35" s="25" t="s">
        <v>7</v>
      </c>
      <c r="T35" s="30">
        <f>O35</f>
        <v>1.3498173644282099</v>
      </c>
      <c r="U35" s="30">
        <f>T35/T35</f>
        <v>1</v>
      </c>
      <c r="V35" s="23">
        <f>U35*100</f>
        <v>100</v>
      </c>
      <c r="W35" s="8"/>
    </row>
    <row r="36" spans="1:23" ht="15.75" x14ac:dyDescent="0.25">
      <c r="A36" s="14"/>
      <c r="B36" s="14">
        <v>2</v>
      </c>
      <c r="C36" s="23">
        <v>90.07</v>
      </c>
      <c r="D36" s="23">
        <f>C36-F38</f>
        <v>41.86999999999999</v>
      </c>
      <c r="E36" s="15" t="s">
        <v>33</v>
      </c>
      <c r="F36" s="25" t="s">
        <v>35</v>
      </c>
      <c r="G36" s="14"/>
      <c r="H36" s="14"/>
      <c r="I36" s="13">
        <v>2</v>
      </c>
      <c r="J36" s="23">
        <v>60.88</v>
      </c>
      <c r="K36" s="23">
        <f>J36-M38</f>
        <v>16.955000000000005</v>
      </c>
      <c r="L36" s="15" t="s">
        <v>33</v>
      </c>
      <c r="M36" s="25" t="s">
        <v>35</v>
      </c>
      <c r="N36" s="14"/>
      <c r="O36" s="23">
        <f>D36/K36</f>
        <v>2.4694780300796211</v>
      </c>
      <c r="P36" s="15"/>
      <c r="Q36" s="15"/>
      <c r="R36" s="26"/>
      <c r="S36" s="25" t="s">
        <v>8</v>
      </c>
      <c r="T36" s="30">
        <f>O36</f>
        <v>2.4694780300796211</v>
      </c>
      <c r="U36" s="30">
        <f>T36/T35</f>
        <v>1.8294904889786372</v>
      </c>
      <c r="V36" s="23">
        <f>U36*100</f>
        <v>182.94904889786372</v>
      </c>
      <c r="W36" s="8"/>
    </row>
    <row r="37" spans="1:23" ht="15.75" x14ac:dyDescent="0.25">
      <c r="A37" s="14"/>
      <c r="B37" s="14">
        <v>4</v>
      </c>
      <c r="C37" s="23">
        <v>48.29</v>
      </c>
      <c r="D37" s="15" t="s">
        <v>36</v>
      </c>
      <c r="E37" s="15" t="s">
        <v>37</v>
      </c>
      <c r="F37" s="24" t="s">
        <v>38</v>
      </c>
      <c r="G37" s="14"/>
      <c r="H37" s="14"/>
      <c r="I37" s="13">
        <v>4</v>
      </c>
      <c r="J37" s="23">
        <v>43.42</v>
      </c>
      <c r="K37" s="15" t="s">
        <v>36</v>
      </c>
      <c r="L37" s="15" t="s">
        <v>37</v>
      </c>
      <c r="M37" s="24" t="s">
        <v>38</v>
      </c>
      <c r="N37" s="14"/>
      <c r="O37" s="23"/>
      <c r="P37" s="15"/>
      <c r="Q37" s="15"/>
      <c r="R37" s="23"/>
    </row>
    <row r="38" spans="1:23" ht="15.75" x14ac:dyDescent="0.25">
      <c r="A38" s="14"/>
      <c r="B38" s="14">
        <v>5</v>
      </c>
      <c r="C38" s="23">
        <v>48.11</v>
      </c>
      <c r="D38" s="15" t="s">
        <v>36</v>
      </c>
      <c r="E38" s="15" t="s">
        <v>37</v>
      </c>
      <c r="F38" s="23">
        <f>AVERAGE(C37,C38)</f>
        <v>48.2</v>
      </c>
      <c r="G38" s="14"/>
      <c r="H38" s="14"/>
      <c r="I38" s="13">
        <v>5</v>
      </c>
      <c r="J38" s="23">
        <v>44.43</v>
      </c>
      <c r="K38" s="15" t="s">
        <v>36</v>
      </c>
      <c r="L38" s="15" t="s">
        <v>37</v>
      </c>
      <c r="M38" s="15">
        <f>AVERAGE(J37,J38)</f>
        <v>43.924999999999997</v>
      </c>
      <c r="N38" s="14"/>
      <c r="O38" s="23"/>
      <c r="P38" s="15"/>
      <c r="Q38" s="15"/>
      <c r="R38" s="23"/>
    </row>
    <row r="39" spans="1:23" ht="15.75" x14ac:dyDescent="0.25">
      <c r="A39" s="14"/>
      <c r="B39" s="14"/>
      <c r="C39" s="23"/>
      <c r="D39" s="23"/>
      <c r="E39" s="15"/>
      <c r="F39" s="15"/>
      <c r="G39" s="14"/>
      <c r="H39" s="14"/>
      <c r="I39" s="13"/>
      <c r="J39" s="23"/>
      <c r="K39" s="15"/>
      <c r="L39" s="15"/>
      <c r="M39" s="15"/>
      <c r="N39" s="14"/>
      <c r="O39" s="14"/>
      <c r="P39" s="23"/>
      <c r="Q39" s="15"/>
      <c r="R39" s="23"/>
      <c r="S39" s="14"/>
      <c r="T39" s="23"/>
      <c r="U39" s="23"/>
      <c r="V39" s="23"/>
      <c r="W39" s="8"/>
    </row>
    <row r="40" spans="1:23" ht="15.75" x14ac:dyDescent="0.25">
      <c r="A40" s="14"/>
      <c r="B40" s="14"/>
      <c r="C40" s="14"/>
      <c r="D40" s="14"/>
      <c r="E40" s="15"/>
      <c r="F40" s="14"/>
      <c r="G40" s="14"/>
      <c r="H40" s="14"/>
      <c r="I40" s="14"/>
      <c r="J40" s="15"/>
      <c r="K40" s="15"/>
      <c r="L40" s="15"/>
      <c r="M40" s="14"/>
      <c r="N40" s="14"/>
      <c r="O40" s="14"/>
      <c r="P40" s="14"/>
      <c r="Q40" s="14"/>
      <c r="R40" s="14"/>
      <c r="S40" s="14"/>
      <c r="T40" s="14"/>
      <c r="U40" s="14"/>
      <c r="V40" s="14"/>
    </row>
    <row r="41" spans="1:23" ht="15.75" x14ac:dyDescent="0.25">
      <c r="A41" s="14"/>
      <c r="B41" s="14"/>
      <c r="C41" s="14"/>
      <c r="D41" s="14"/>
      <c r="E41" s="15"/>
      <c r="F41" s="14"/>
      <c r="G41" s="14"/>
      <c r="H41" s="14"/>
      <c r="I41" s="14"/>
      <c r="J41" s="15"/>
      <c r="K41" s="15"/>
      <c r="L41" s="15"/>
      <c r="M41" s="14"/>
      <c r="N41" s="14"/>
      <c r="O41" s="14"/>
      <c r="P41" s="14"/>
      <c r="Q41" s="14"/>
      <c r="R41" s="14"/>
      <c r="S41" s="14"/>
      <c r="T41" s="14"/>
      <c r="U41" s="14"/>
      <c r="V41" s="14"/>
    </row>
    <row r="42" spans="1:23" ht="15.75" x14ac:dyDescent="0.25">
      <c r="A42" s="14"/>
      <c r="B42" s="16" t="s">
        <v>48</v>
      </c>
      <c r="C42" s="14"/>
      <c r="D42" s="14"/>
      <c r="E42" s="15"/>
      <c r="F42" s="14"/>
      <c r="G42" s="14"/>
      <c r="H42" s="14"/>
      <c r="I42" s="13" t="s">
        <v>49</v>
      </c>
      <c r="J42" s="15"/>
      <c r="K42" s="15"/>
      <c r="L42" s="22"/>
      <c r="M42" s="14"/>
      <c r="N42" s="14"/>
      <c r="O42" s="14"/>
      <c r="P42" s="14"/>
      <c r="Q42" s="15"/>
      <c r="R42" s="27"/>
      <c r="S42" s="16" t="s">
        <v>58</v>
      </c>
      <c r="T42" s="14"/>
      <c r="U42" s="15"/>
      <c r="V42" s="15"/>
    </row>
    <row r="43" spans="1:23" ht="15.75" x14ac:dyDescent="0.25">
      <c r="A43" s="14"/>
      <c r="B43" s="14"/>
      <c r="C43" s="24" t="s">
        <v>46</v>
      </c>
      <c r="D43" s="24" t="s">
        <v>28</v>
      </c>
      <c r="E43" s="15"/>
      <c r="F43" s="14"/>
      <c r="G43" s="14"/>
      <c r="H43" s="14"/>
      <c r="I43" s="14"/>
      <c r="J43" s="15"/>
      <c r="K43" s="24" t="s">
        <v>28</v>
      </c>
      <c r="L43" s="15"/>
      <c r="M43" s="14"/>
      <c r="N43" s="14"/>
      <c r="O43" s="14"/>
      <c r="P43" s="14"/>
      <c r="Q43" s="15"/>
      <c r="R43" s="27"/>
      <c r="S43" s="14"/>
      <c r="T43" s="14"/>
      <c r="U43" s="15"/>
      <c r="V43" s="15"/>
      <c r="W43" s="4"/>
    </row>
    <row r="44" spans="1:23" ht="15.75" x14ac:dyDescent="0.25">
      <c r="A44" s="14"/>
      <c r="B44" s="14"/>
      <c r="C44" s="24" t="s">
        <v>29</v>
      </c>
      <c r="D44" s="24" t="s">
        <v>30</v>
      </c>
      <c r="E44" s="24" t="s">
        <v>31</v>
      </c>
      <c r="F44" s="24"/>
      <c r="G44" s="14"/>
      <c r="H44" s="14"/>
      <c r="I44" s="14"/>
      <c r="J44" s="24" t="s">
        <v>29</v>
      </c>
      <c r="K44" s="24" t="s">
        <v>30</v>
      </c>
      <c r="L44" s="24" t="s">
        <v>31</v>
      </c>
      <c r="M44" s="24"/>
      <c r="N44" s="14"/>
      <c r="O44" s="16" t="s">
        <v>50</v>
      </c>
      <c r="P44" s="15"/>
      <c r="Q44" s="15"/>
      <c r="R44" s="28"/>
      <c r="S44" s="16" t="s">
        <v>9</v>
      </c>
      <c r="T44" s="24" t="s">
        <v>4</v>
      </c>
      <c r="U44" s="24" t="s">
        <v>5</v>
      </c>
      <c r="V44" s="24" t="s">
        <v>6</v>
      </c>
      <c r="W44" s="3"/>
    </row>
    <row r="45" spans="1:23" ht="15.75" x14ac:dyDescent="0.25">
      <c r="A45" s="14"/>
      <c r="B45" s="14">
        <v>1</v>
      </c>
      <c r="C45" s="23">
        <v>64.19</v>
      </c>
      <c r="D45" s="23">
        <f>C45-F48</f>
        <v>15.989999999999995</v>
      </c>
      <c r="E45" s="15" t="s">
        <v>33</v>
      </c>
      <c r="F45" s="25" t="s">
        <v>34</v>
      </c>
      <c r="G45" s="14"/>
      <c r="H45" s="14"/>
      <c r="I45" s="13">
        <v>1</v>
      </c>
      <c r="J45" s="23">
        <v>60.35</v>
      </c>
      <c r="K45" s="23">
        <f>J45-M48</f>
        <v>16.425000000000004</v>
      </c>
      <c r="L45" s="15" t="s">
        <v>33</v>
      </c>
      <c r="M45" s="25" t="s">
        <v>34</v>
      </c>
      <c r="N45" s="14"/>
      <c r="O45" s="23">
        <f>D45/K45</f>
        <v>0.9735159817351593</v>
      </c>
      <c r="P45" s="15"/>
      <c r="Q45" s="15"/>
      <c r="R45" s="28"/>
      <c r="S45" s="25" t="s">
        <v>7</v>
      </c>
      <c r="T45" s="30">
        <f>O45</f>
        <v>0.9735159817351593</v>
      </c>
      <c r="U45" s="30">
        <f>T45/T35</f>
        <v>0.72122052019055638</v>
      </c>
      <c r="V45" s="23">
        <f>U45*100</f>
        <v>72.122052019055644</v>
      </c>
      <c r="W45" s="8"/>
    </row>
    <row r="46" spans="1:23" ht="15.75" x14ac:dyDescent="0.25">
      <c r="A46" s="14"/>
      <c r="B46" s="14">
        <v>2</v>
      </c>
      <c r="C46" s="23">
        <v>79.459999999999994</v>
      </c>
      <c r="D46" s="23">
        <f>C46-F48</f>
        <v>31.259999999999991</v>
      </c>
      <c r="E46" s="15" t="s">
        <v>33</v>
      </c>
      <c r="F46" s="25" t="s">
        <v>35</v>
      </c>
      <c r="G46" s="14"/>
      <c r="H46" s="14"/>
      <c r="I46" s="13">
        <v>2</v>
      </c>
      <c r="J46" s="23">
        <v>60.75</v>
      </c>
      <c r="K46" s="23">
        <f>J46-M48</f>
        <v>16.825000000000003</v>
      </c>
      <c r="L46" s="15" t="s">
        <v>33</v>
      </c>
      <c r="M46" s="25" t="s">
        <v>35</v>
      </c>
      <c r="N46" s="14"/>
      <c r="O46" s="23">
        <f>D46/K46</f>
        <v>1.8579494799405638</v>
      </c>
      <c r="P46" s="15"/>
      <c r="Q46" s="15"/>
      <c r="R46" s="28"/>
      <c r="S46" s="25" t="s">
        <v>8</v>
      </c>
      <c r="T46" s="30">
        <f>O46</f>
        <v>1.8579494799405638</v>
      </c>
      <c r="U46" s="30">
        <f>T46/T35</f>
        <v>1.3764450872415628</v>
      </c>
      <c r="V46" s="23">
        <f>U46*100</f>
        <v>137.64450872415628</v>
      </c>
      <c r="W46" s="8"/>
    </row>
    <row r="47" spans="1:23" ht="15.75" x14ac:dyDescent="0.25">
      <c r="A47" s="14"/>
      <c r="B47" s="14">
        <v>4</v>
      </c>
      <c r="C47" s="23">
        <v>48.29</v>
      </c>
      <c r="D47" s="15" t="s">
        <v>36</v>
      </c>
      <c r="E47" s="15" t="s">
        <v>37</v>
      </c>
      <c r="F47" s="24" t="s">
        <v>38</v>
      </c>
      <c r="G47" s="14"/>
      <c r="H47" s="14"/>
      <c r="I47" s="13">
        <v>4</v>
      </c>
      <c r="J47" s="23">
        <v>43.42</v>
      </c>
      <c r="K47" s="15" t="s">
        <v>36</v>
      </c>
      <c r="L47" s="15" t="s">
        <v>37</v>
      </c>
      <c r="M47" s="24" t="s">
        <v>38</v>
      </c>
      <c r="N47" s="14"/>
      <c r="O47" s="23"/>
      <c r="P47" s="15"/>
      <c r="Q47" s="15"/>
      <c r="R47" s="14"/>
      <c r="S47" s="14"/>
      <c r="T47" s="23"/>
      <c r="U47" s="23"/>
      <c r="V47" s="23"/>
      <c r="W47" s="8"/>
    </row>
    <row r="48" spans="1:23" ht="15.75" x14ac:dyDescent="0.25">
      <c r="A48" s="14"/>
      <c r="B48" s="14">
        <v>5</v>
      </c>
      <c r="C48" s="23">
        <v>48.11</v>
      </c>
      <c r="D48" s="15" t="s">
        <v>36</v>
      </c>
      <c r="E48" s="15" t="s">
        <v>37</v>
      </c>
      <c r="F48" s="23">
        <f>AVERAGE(C47,C48)</f>
        <v>48.2</v>
      </c>
      <c r="G48" s="14"/>
      <c r="H48" s="14"/>
      <c r="I48" s="13">
        <v>5</v>
      </c>
      <c r="J48" s="23">
        <v>44.43</v>
      </c>
      <c r="K48" s="15" t="s">
        <v>36</v>
      </c>
      <c r="L48" s="15" t="s">
        <v>37</v>
      </c>
      <c r="M48" s="15">
        <f>AVERAGE(J47,J48)</f>
        <v>43.924999999999997</v>
      </c>
      <c r="N48" s="14"/>
      <c r="O48" s="23"/>
      <c r="P48" s="15"/>
      <c r="Q48" s="15"/>
      <c r="R48" s="22"/>
      <c r="S48" s="14"/>
      <c r="T48" s="23"/>
      <c r="U48" s="23"/>
      <c r="V48" s="23"/>
    </row>
    <row r="49" spans="1:22" ht="15.75" x14ac:dyDescent="0.25">
      <c r="A49" s="14"/>
      <c r="B49" s="14"/>
      <c r="C49" s="23"/>
      <c r="D49" s="23"/>
      <c r="E49" s="15"/>
      <c r="F49" s="15"/>
      <c r="G49" s="14"/>
      <c r="H49" s="14"/>
      <c r="I49" s="13"/>
      <c r="J49" s="23"/>
      <c r="K49" s="15"/>
      <c r="L49" s="15"/>
      <c r="M49" s="15"/>
      <c r="N49" s="14"/>
      <c r="O49" s="14"/>
      <c r="P49" s="23"/>
      <c r="Q49" s="15"/>
      <c r="R49" s="22"/>
      <c r="S49" s="14"/>
      <c r="T49" s="23"/>
      <c r="U49" s="23"/>
      <c r="V49" s="23"/>
    </row>
    <row r="50" spans="1:22" ht="15.75" x14ac:dyDescent="0.25">
      <c r="A50" s="14"/>
      <c r="B50" s="29" t="s">
        <v>42</v>
      </c>
      <c r="C50" s="23"/>
      <c r="D50" s="15"/>
      <c r="E50" s="15"/>
      <c r="F50" s="24"/>
      <c r="G50" s="14"/>
      <c r="H50" s="14"/>
      <c r="I50" s="13"/>
      <c r="J50" s="23"/>
      <c r="K50" s="15"/>
      <c r="L50" s="15"/>
      <c r="M50" s="24"/>
      <c r="N50" s="14"/>
      <c r="O50" s="14"/>
      <c r="P50" s="23"/>
      <c r="Q50" s="15"/>
      <c r="R50" s="22"/>
      <c r="S50" s="14"/>
      <c r="T50" s="14"/>
      <c r="U50" s="15"/>
      <c r="V50" s="2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opLeftCell="F13" zoomScale="75" zoomScaleNormal="75" workbookViewId="0">
      <selection activeCell="AH32" sqref="AH32"/>
    </sheetView>
  </sheetViews>
  <sheetFormatPr defaultRowHeight="15" x14ac:dyDescent="0.25"/>
  <cols>
    <col min="1" max="1" width="4" customWidth="1"/>
    <col min="3" max="3" width="16.28515625" customWidth="1"/>
    <col min="4" max="4" width="13.5703125" customWidth="1"/>
    <col min="10" max="10" width="15.140625" customWidth="1"/>
    <col min="11" max="11" width="13.140625" customWidth="1"/>
    <col min="19" max="19" width="15.42578125" customWidth="1"/>
    <col min="20" max="20" width="16.5703125" customWidth="1"/>
    <col min="21" max="21" width="13" customWidth="1"/>
    <col min="22" max="22" width="12.42578125" customWidth="1"/>
  </cols>
  <sheetData>
    <row r="1" spans="1:22" ht="15.75" x14ac:dyDescent="0.25">
      <c r="A1" s="14"/>
      <c r="B1" s="14"/>
      <c r="C1" s="14"/>
      <c r="D1" s="14"/>
      <c r="E1" s="15"/>
      <c r="F1" s="14"/>
      <c r="G1" s="14"/>
      <c r="H1" s="14"/>
      <c r="I1" s="14"/>
      <c r="J1" s="15"/>
      <c r="K1" s="15"/>
      <c r="L1" s="15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5.75" x14ac:dyDescent="0.25">
      <c r="A2" s="14"/>
      <c r="B2" s="16" t="s">
        <v>53</v>
      </c>
      <c r="C2" s="14"/>
      <c r="D2" s="14"/>
      <c r="E2" s="15"/>
      <c r="F2" s="14"/>
      <c r="G2" s="10" t="s">
        <v>22</v>
      </c>
      <c r="H2" s="14"/>
      <c r="I2" s="14"/>
      <c r="J2" s="15"/>
      <c r="K2" s="15"/>
      <c r="L2" s="15"/>
      <c r="M2" s="14"/>
      <c r="N2" s="14"/>
      <c r="O2" s="14"/>
      <c r="P2" s="14"/>
      <c r="Q2" s="14"/>
      <c r="R2" s="14"/>
      <c r="S2" s="17" t="s">
        <v>0</v>
      </c>
      <c r="T2" s="18">
        <v>43108</v>
      </c>
      <c r="U2" s="14"/>
      <c r="V2" s="14"/>
    </row>
    <row r="3" spans="1:22" ht="15.75" x14ac:dyDescent="0.25">
      <c r="A3" s="14"/>
      <c r="B3" s="13" t="s">
        <v>23</v>
      </c>
      <c r="C3" s="14"/>
      <c r="D3" s="14"/>
      <c r="E3" s="15"/>
      <c r="F3" s="14"/>
      <c r="G3" s="13" t="s">
        <v>24</v>
      </c>
      <c r="H3" s="14"/>
      <c r="I3" s="14"/>
      <c r="J3" s="15"/>
      <c r="K3" s="15"/>
      <c r="L3" s="15"/>
      <c r="M3" s="14"/>
      <c r="N3" s="14"/>
      <c r="O3" s="14"/>
      <c r="P3" s="14"/>
      <c r="Q3" s="19"/>
      <c r="R3" s="20"/>
      <c r="S3" s="20"/>
      <c r="T3" s="14"/>
      <c r="U3" s="14"/>
      <c r="V3" s="10"/>
    </row>
    <row r="4" spans="1:22" ht="15.75" x14ac:dyDescent="0.25">
      <c r="A4" s="14"/>
      <c r="B4" s="21" t="s">
        <v>1</v>
      </c>
      <c r="C4" s="14"/>
      <c r="D4" s="14"/>
      <c r="E4" s="15"/>
      <c r="F4" s="14"/>
      <c r="G4" s="13"/>
      <c r="H4" s="14"/>
      <c r="I4" s="14"/>
      <c r="J4" s="15"/>
      <c r="K4" s="15"/>
      <c r="L4" s="15"/>
      <c r="M4" s="14"/>
      <c r="N4" s="14"/>
      <c r="O4" s="14"/>
      <c r="P4" s="14"/>
      <c r="Q4" s="19"/>
      <c r="R4" s="20"/>
      <c r="S4" s="20"/>
      <c r="T4" s="14"/>
      <c r="U4" s="14"/>
      <c r="V4" s="10"/>
    </row>
    <row r="5" spans="1:22" ht="15.75" x14ac:dyDescent="0.25">
      <c r="A5" s="14"/>
      <c r="B5" s="21"/>
      <c r="C5" s="14"/>
      <c r="D5" s="14"/>
      <c r="E5" s="15"/>
      <c r="F5" s="14"/>
      <c r="G5" s="13"/>
      <c r="H5" s="14"/>
      <c r="I5" s="14"/>
      <c r="J5" s="15"/>
      <c r="K5" s="15"/>
      <c r="L5" s="15"/>
      <c r="M5" s="14"/>
      <c r="N5" s="14"/>
      <c r="O5" s="14"/>
      <c r="P5" s="14"/>
      <c r="Q5" s="19"/>
      <c r="R5" s="20"/>
      <c r="S5" s="20"/>
      <c r="T5" s="14"/>
      <c r="U5" s="14"/>
      <c r="V5" s="10"/>
    </row>
    <row r="6" spans="1:22" ht="15.75" x14ac:dyDescent="0.25">
      <c r="A6" s="14"/>
      <c r="B6" s="16" t="s">
        <v>54</v>
      </c>
      <c r="C6" s="14"/>
      <c r="D6" s="14"/>
      <c r="E6" s="15"/>
      <c r="F6" s="14"/>
      <c r="G6" s="14"/>
      <c r="H6" s="14"/>
      <c r="I6" s="13" t="s">
        <v>25</v>
      </c>
      <c r="J6" s="15"/>
      <c r="K6" s="15"/>
      <c r="L6" s="22"/>
      <c r="M6" s="14"/>
      <c r="N6" s="14"/>
      <c r="O6" s="13" t="s">
        <v>26</v>
      </c>
      <c r="P6" s="14"/>
      <c r="Q6" s="15"/>
      <c r="R6" s="23"/>
      <c r="S6" s="16" t="s">
        <v>27</v>
      </c>
      <c r="T6" s="14"/>
      <c r="U6" s="15"/>
      <c r="V6" s="15"/>
    </row>
    <row r="7" spans="1:22" ht="15.75" x14ac:dyDescent="0.25">
      <c r="A7" s="14"/>
      <c r="B7" s="14"/>
      <c r="C7" s="14"/>
      <c r="D7" s="24" t="s">
        <v>28</v>
      </c>
      <c r="E7" s="15"/>
      <c r="F7" s="14"/>
      <c r="G7" s="14"/>
      <c r="H7" s="14"/>
      <c r="I7" s="14"/>
      <c r="J7" s="15"/>
      <c r="K7" s="24" t="s">
        <v>28</v>
      </c>
      <c r="L7" s="15"/>
      <c r="M7" s="14"/>
      <c r="N7" s="14"/>
      <c r="O7" s="14"/>
      <c r="P7" s="14"/>
      <c r="Q7" s="15"/>
      <c r="R7" s="23"/>
      <c r="S7" s="14"/>
      <c r="T7" s="14"/>
      <c r="U7" s="15"/>
      <c r="V7" s="15"/>
    </row>
    <row r="8" spans="1:22" ht="15.75" x14ac:dyDescent="0.25">
      <c r="A8" s="14"/>
      <c r="B8" s="14"/>
      <c r="C8" s="24" t="s">
        <v>29</v>
      </c>
      <c r="D8" s="24" t="s">
        <v>30</v>
      </c>
      <c r="E8" s="24" t="s">
        <v>31</v>
      </c>
      <c r="F8" s="24"/>
      <c r="G8" s="14"/>
      <c r="H8" s="14"/>
      <c r="I8" s="14"/>
      <c r="J8" s="24" t="s">
        <v>29</v>
      </c>
      <c r="K8" s="24" t="s">
        <v>30</v>
      </c>
      <c r="L8" s="24" t="s">
        <v>31</v>
      </c>
      <c r="M8" s="24"/>
      <c r="N8" s="14"/>
      <c r="O8" s="16" t="s">
        <v>32</v>
      </c>
      <c r="P8" s="15"/>
      <c r="Q8" s="15"/>
      <c r="R8" s="23"/>
      <c r="S8" s="16" t="s">
        <v>3</v>
      </c>
      <c r="T8" s="24" t="s">
        <v>4</v>
      </c>
      <c r="U8" s="24" t="s">
        <v>5</v>
      </c>
      <c r="V8" s="24" t="s">
        <v>6</v>
      </c>
    </row>
    <row r="9" spans="1:22" ht="15.75" x14ac:dyDescent="0.25">
      <c r="A9" s="14"/>
      <c r="B9" s="14">
        <v>1</v>
      </c>
      <c r="C9" s="23">
        <v>109.57</v>
      </c>
      <c r="D9" s="23">
        <f>C9-F12</f>
        <v>56.999999999999993</v>
      </c>
      <c r="E9" s="15" t="s">
        <v>33</v>
      </c>
      <c r="F9" s="25" t="s">
        <v>34</v>
      </c>
      <c r="G9" s="14"/>
      <c r="H9" s="14"/>
      <c r="I9" s="13">
        <v>1</v>
      </c>
      <c r="J9" s="23">
        <v>130.36000000000001</v>
      </c>
      <c r="K9" s="23">
        <f>J9-M12</f>
        <v>55.535000000000011</v>
      </c>
      <c r="L9" s="15" t="s">
        <v>33</v>
      </c>
      <c r="M9" s="25" t="s">
        <v>34</v>
      </c>
      <c r="N9" s="14"/>
      <c r="O9" s="30">
        <f>D9/K9</f>
        <v>1.0263797605113889</v>
      </c>
      <c r="P9" s="15"/>
      <c r="Q9" s="15"/>
      <c r="R9" s="23"/>
      <c r="S9" s="25" t="s">
        <v>7</v>
      </c>
      <c r="T9" s="30">
        <f>O9</f>
        <v>1.0263797605113889</v>
      </c>
      <c r="U9" s="30">
        <f>T9/T9</f>
        <v>1</v>
      </c>
      <c r="V9" s="23">
        <f>U9*100</f>
        <v>100</v>
      </c>
    </row>
    <row r="10" spans="1:22" ht="15.75" x14ac:dyDescent="0.25">
      <c r="A10" s="14"/>
      <c r="B10" s="14">
        <v>2</v>
      </c>
      <c r="C10" s="23">
        <v>151.19</v>
      </c>
      <c r="D10" s="23">
        <f>C10-F12</f>
        <v>98.62</v>
      </c>
      <c r="E10" s="15" t="s">
        <v>33</v>
      </c>
      <c r="F10" s="25" t="s">
        <v>35</v>
      </c>
      <c r="G10" s="14"/>
      <c r="H10" s="14"/>
      <c r="I10" s="13">
        <v>2</v>
      </c>
      <c r="J10" s="23">
        <v>133.66</v>
      </c>
      <c r="K10" s="23">
        <f>J10-M12</f>
        <v>58.834999999999994</v>
      </c>
      <c r="L10" s="15" t="s">
        <v>33</v>
      </c>
      <c r="M10" s="25" t="s">
        <v>35</v>
      </c>
      <c r="N10" s="14"/>
      <c r="O10" s="30">
        <f>D10/K10</f>
        <v>1.6762131384380048</v>
      </c>
      <c r="P10" s="15"/>
      <c r="Q10" s="15"/>
      <c r="R10" s="26"/>
      <c r="S10" s="25" t="s">
        <v>8</v>
      </c>
      <c r="T10" s="30">
        <f>O10</f>
        <v>1.6762131384380048</v>
      </c>
      <c r="U10" s="30">
        <f>T10/T9</f>
        <v>1.6331315200553442</v>
      </c>
      <c r="V10" s="23">
        <f>U10*100</f>
        <v>163.31315200553442</v>
      </c>
    </row>
    <row r="11" spans="1:22" ht="15.75" x14ac:dyDescent="0.25">
      <c r="A11" s="14"/>
      <c r="B11" s="14">
        <v>4</v>
      </c>
      <c r="C11" s="23">
        <v>51.97</v>
      </c>
      <c r="D11" s="15" t="s">
        <v>36</v>
      </c>
      <c r="E11" s="15" t="s">
        <v>37</v>
      </c>
      <c r="F11" s="24" t="s">
        <v>38</v>
      </c>
      <c r="G11" s="14"/>
      <c r="H11" s="14"/>
      <c r="I11" s="13">
        <v>4</v>
      </c>
      <c r="J11" s="23">
        <v>75.98</v>
      </c>
      <c r="K11" s="15" t="s">
        <v>36</v>
      </c>
      <c r="L11" s="15" t="s">
        <v>37</v>
      </c>
      <c r="M11" s="24" t="s">
        <v>38</v>
      </c>
      <c r="N11" s="14"/>
      <c r="O11" s="23"/>
      <c r="P11" s="15"/>
      <c r="Q11" s="15"/>
      <c r="R11" s="23"/>
    </row>
    <row r="12" spans="1:22" ht="15.75" x14ac:dyDescent="0.25">
      <c r="A12" s="14"/>
      <c r="B12" s="14">
        <v>5</v>
      </c>
      <c r="C12" s="23">
        <v>53.17</v>
      </c>
      <c r="D12" s="15" t="s">
        <v>36</v>
      </c>
      <c r="E12" s="15" t="s">
        <v>37</v>
      </c>
      <c r="F12" s="23">
        <f>AVERAGE(C11,C12)</f>
        <v>52.57</v>
      </c>
      <c r="G12" s="14"/>
      <c r="H12" s="14"/>
      <c r="I12" s="13">
        <v>5</v>
      </c>
      <c r="J12" s="23">
        <v>73.67</v>
      </c>
      <c r="K12" s="15" t="s">
        <v>36</v>
      </c>
      <c r="L12" s="15" t="s">
        <v>37</v>
      </c>
      <c r="M12" s="15">
        <f>AVERAGE(J11,J12)</f>
        <v>74.825000000000003</v>
      </c>
      <c r="N12" s="14"/>
      <c r="O12" s="23"/>
      <c r="P12" s="15"/>
      <c r="Q12" s="15"/>
      <c r="R12" s="23"/>
    </row>
    <row r="13" spans="1:22" ht="15.75" x14ac:dyDescent="0.25">
      <c r="A13" s="14"/>
      <c r="B13" s="14"/>
      <c r="C13" s="23"/>
      <c r="D13" s="23"/>
      <c r="E13" s="15"/>
      <c r="F13" s="15"/>
      <c r="G13" s="14"/>
      <c r="H13" s="14"/>
      <c r="I13" s="13"/>
      <c r="J13" s="23"/>
      <c r="K13" s="15"/>
      <c r="L13" s="15"/>
      <c r="M13" s="15"/>
      <c r="N13" s="14"/>
      <c r="O13" s="14"/>
      <c r="P13" s="23"/>
      <c r="Q13" s="15"/>
      <c r="R13" s="23"/>
      <c r="S13" s="14"/>
      <c r="T13" s="23"/>
      <c r="U13" s="23"/>
      <c r="V13" s="23"/>
    </row>
    <row r="14" spans="1:22" ht="15.75" x14ac:dyDescent="0.25">
      <c r="A14" s="14"/>
      <c r="B14" s="14"/>
      <c r="C14" s="14"/>
      <c r="D14" s="14"/>
      <c r="E14" s="15"/>
      <c r="F14" s="14"/>
      <c r="G14" s="14"/>
      <c r="H14" s="14"/>
      <c r="I14" s="14"/>
      <c r="J14" s="15"/>
      <c r="K14" s="15"/>
      <c r="L14" s="15"/>
      <c r="M14" s="14"/>
      <c r="N14" s="14"/>
      <c r="O14" s="14"/>
      <c r="P14" s="14"/>
      <c r="Q14" s="14"/>
      <c r="R14" s="14"/>
      <c r="S14" s="14"/>
      <c r="T14" s="14"/>
      <c r="U14" s="14"/>
      <c r="V14" s="14"/>
    </row>
    <row r="15" spans="1:22" ht="15.75" x14ac:dyDescent="0.25">
      <c r="A15" s="14"/>
      <c r="B15" s="14"/>
      <c r="C15" s="14"/>
      <c r="D15" s="14"/>
      <c r="E15" s="15"/>
      <c r="F15" s="14"/>
      <c r="G15" s="14"/>
      <c r="H15" s="14"/>
      <c r="I15" s="14"/>
      <c r="J15" s="15"/>
      <c r="K15" s="15"/>
      <c r="L15" s="15"/>
      <c r="M15" s="14"/>
      <c r="N15" s="14"/>
      <c r="O15" s="14"/>
      <c r="P15" s="14"/>
      <c r="Q15" s="14"/>
      <c r="R15" s="14"/>
      <c r="S15" s="14"/>
      <c r="T15" s="14"/>
      <c r="U15" s="14"/>
      <c r="V15" s="14"/>
    </row>
    <row r="16" spans="1:22" ht="15.75" x14ac:dyDescent="0.25">
      <c r="A16" s="14"/>
      <c r="B16" s="16" t="s">
        <v>39</v>
      </c>
      <c r="C16" s="14"/>
      <c r="D16" s="14"/>
      <c r="E16" s="15"/>
      <c r="F16" s="14"/>
      <c r="G16" s="14"/>
      <c r="H16" s="14"/>
      <c r="I16" s="13" t="s">
        <v>40</v>
      </c>
      <c r="J16" s="15"/>
      <c r="K16" s="15"/>
      <c r="L16" s="22"/>
      <c r="M16" s="14"/>
      <c r="N16" s="14"/>
      <c r="O16" s="14"/>
      <c r="P16" s="14"/>
      <c r="Q16" s="15"/>
      <c r="R16" s="27"/>
      <c r="S16" s="16" t="s">
        <v>58</v>
      </c>
      <c r="T16" s="14"/>
      <c r="U16" s="15"/>
      <c r="V16" s="15"/>
    </row>
    <row r="17" spans="1:23" ht="15.75" x14ac:dyDescent="0.25">
      <c r="A17" s="14"/>
      <c r="B17" s="14"/>
      <c r="C17" s="14"/>
      <c r="D17" s="24" t="s">
        <v>28</v>
      </c>
      <c r="E17" s="15"/>
      <c r="F17" s="14"/>
      <c r="G17" s="14"/>
      <c r="H17" s="14"/>
      <c r="I17" s="14"/>
      <c r="J17" s="15"/>
      <c r="K17" s="24" t="s">
        <v>28</v>
      </c>
      <c r="L17" s="15"/>
      <c r="M17" s="14"/>
      <c r="N17" s="14"/>
      <c r="O17" s="14"/>
      <c r="P17" s="14"/>
      <c r="Q17" s="15"/>
      <c r="R17" s="27"/>
      <c r="S17" s="14"/>
      <c r="T17" s="14"/>
      <c r="U17" s="15"/>
      <c r="V17" s="15"/>
    </row>
    <row r="18" spans="1:23" ht="15.75" x14ac:dyDescent="0.25">
      <c r="A18" s="14"/>
      <c r="B18" s="14"/>
      <c r="C18" s="24" t="s">
        <v>29</v>
      </c>
      <c r="D18" s="24" t="s">
        <v>30</v>
      </c>
      <c r="E18" s="24" t="s">
        <v>31</v>
      </c>
      <c r="F18" s="24"/>
      <c r="G18" s="14"/>
      <c r="H18" s="14"/>
      <c r="I18" s="14"/>
      <c r="J18" s="24" t="s">
        <v>29</v>
      </c>
      <c r="K18" s="24" t="s">
        <v>30</v>
      </c>
      <c r="L18" s="24" t="s">
        <v>31</v>
      </c>
      <c r="M18" s="24"/>
      <c r="N18" s="14"/>
      <c r="O18" s="16" t="s">
        <v>41</v>
      </c>
      <c r="P18" s="15"/>
      <c r="Q18" s="15"/>
      <c r="R18" s="28"/>
      <c r="S18" s="16" t="s">
        <v>9</v>
      </c>
      <c r="T18" s="24" t="s">
        <v>4</v>
      </c>
      <c r="U18" s="24" t="s">
        <v>5</v>
      </c>
      <c r="V18" s="24" t="s">
        <v>6</v>
      </c>
    </row>
    <row r="19" spans="1:23" ht="15.75" x14ac:dyDescent="0.25">
      <c r="A19" s="14"/>
      <c r="B19" s="14">
        <v>1</v>
      </c>
      <c r="C19" s="23">
        <v>95.2</v>
      </c>
      <c r="D19" s="23">
        <f>C19-F22</f>
        <v>42.63</v>
      </c>
      <c r="E19" s="15" t="s">
        <v>33</v>
      </c>
      <c r="F19" s="25" t="s">
        <v>34</v>
      </c>
      <c r="G19" s="14"/>
      <c r="H19" s="14"/>
      <c r="I19" s="13">
        <v>1</v>
      </c>
      <c r="J19" s="23">
        <v>131.13999999999999</v>
      </c>
      <c r="K19" s="23">
        <f>J19-M22</f>
        <v>56.314999999999984</v>
      </c>
      <c r="L19" s="15" t="s">
        <v>33</v>
      </c>
      <c r="M19" s="25" t="s">
        <v>34</v>
      </c>
      <c r="N19" s="14"/>
      <c r="O19" s="30">
        <f>D19/K19</f>
        <v>0.7569919204474832</v>
      </c>
      <c r="P19" s="15"/>
      <c r="Q19" s="15"/>
      <c r="R19" s="28"/>
      <c r="S19" s="25" t="s">
        <v>7</v>
      </c>
      <c r="T19" s="30">
        <f>O19</f>
        <v>0.7569919204474832</v>
      </c>
      <c r="U19" s="30">
        <f>T19/T9</f>
        <v>0.73753590003598235</v>
      </c>
      <c r="V19" s="23">
        <f>U19*100</f>
        <v>73.753590003598234</v>
      </c>
    </row>
    <row r="20" spans="1:23" ht="15.75" x14ac:dyDescent="0.25">
      <c r="A20" s="14"/>
      <c r="B20" s="14">
        <v>2</v>
      </c>
      <c r="C20" s="23">
        <v>98.05</v>
      </c>
      <c r="D20" s="23">
        <f>C20-F22</f>
        <v>45.48</v>
      </c>
      <c r="E20" s="15" t="s">
        <v>33</v>
      </c>
      <c r="F20" s="25" t="s">
        <v>35</v>
      </c>
      <c r="G20" s="14"/>
      <c r="H20" s="14"/>
      <c r="I20" s="13">
        <v>2</v>
      </c>
      <c r="J20" s="23">
        <v>125.67</v>
      </c>
      <c r="K20" s="23">
        <f>J20-M22</f>
        <v>50.844999999999999</v>
      </c>
      <c r="L20" s="15" t="s">
        <v>33</v>
      </c>
      <c r="M20" s="25" t="s">
        <v>35</v>
      </c>
      <c r="N20" s="14"/>
      <c r="O20" s="30">
        <f>D20/K20</f>
        <v>0.89448323335627888</v>
      </c>
      <c r="P20" s="15"/>
      <c r="Q20" s="15"/>
      <c r="R20" s="28"/>
      <c r="S20" s="25" t="s">
        <v>8</v>
      </c>
      <c r="T20" s="30">
        <f>O20</f>
        <v>0.89448323335627888</v>
      </c>
      <c r="U20" s="30">
        <f>T20/T9</f>
        <v>0.87149344499019232</v>
      </c>
      <c r="V20" s="23">
        <f>U20*100</f>
        <v>87.149344499019236</v>
      </c>
    </row>
    <row r="21" spans="1:23" ht="15.75" x14ac:dyDescent="0.25">
      <c r="A21" s="14"/>
      <c r="B21" s="14">
        <v>4</v>
      </c>
      <c r="C21" s="23">
        <v>51.97</v>
      </c>
      <c r="D21" s="15" t="s">
        <v>36</v>
      </c>
      <c r="E21" s="15" t="s">
        <v>37</v>
      </c>
      <c r="F21" s="24" t="s">
        <v>38</v>
      </c>
      <c r="G21" s="14"/>
      <c r="H21" s="14"/>
      <c r="I21" s="13">
        <v>4</v>
      </c>
      <c r="J21" s="23">
        <v>75.98</v>
      </c>
      <c r="K21" s="15" t="s">
        <v>36</v>
      </c>
      <c r="L21" s="15" t="s">
        <v>37</v>
      </c>
      <c r="M21" s="24" t="s">
        <v>38</v>
      </c>
      <c r="N21" s="14"/>
      <c r="O21" s="23"/>
      <c r="P21" s="15"/>
      <c r="Q21" s="15"/>
      <c r="R21" s="14"/>
      <c r="S21" s="14"/>
      <c r="T21" s="23"/>
      <c r="U21" s="23"/>
      <c r="V21" s="23"/>
    </row>
    <row r="22" spans="1:23" ht="15.75" x14ac:dyDescent="0.25">
      <c r="A22" s="14"/>
      <c r="B22" s="14">
        <v>5</v>
      </c>
      <c r="C22" s="23">
        <v>53.17</v>
      </c>
      <c r="D22" s="15" t="s">
        <v>36</v>
      </c>
      <c r="E22" s="15" t="s">
        <v>37</v>
      </c>
      <c r="F22" s="23">
        <f>AVERAGE(C21,C22)</f>
        <v>52.57</v>
      </c>
      <c r="G22" s="14"/>
      <c r="H22" s="14"/>
      <c r="I22" s="13">
        <v>5</v>
      </c>
      <c r="J22" s="23">
        <v>73.67</v>
      </c>
      <c r="K22" s="15" t="s">
        <v>36</v>
      </c>
      <c r="L22" s="15" t="s">
        <v>37</v>
      </c>
      <c r="M22" s="15">
        <f>AVERAGE(J21,J22)</f>
        <v>74.825000000000003</v>
      </c>
      <c r="N22" s="14"/>
      <c r="O22" s="23"/>
      <c r="P22" s="15"/>
      <c r="Q22" s="15"/>
      <c r="R22" s="22"/>
      <c r="S22" s="14"/>
      <c r="T22" s="23"/>
      <c r="U22" s="23"/>
      <c r="V22" s="23"/>
    </row>
    <row r="23" spans="1:23" ht="15.75" x14ac:dyDescent="0.25">
      <c r="A23" s="14"/>
      <c r="B23" s="14"/>
      <c r="C23" s="23"/>
      <c r="D23" s="23"/>
      <c r="E23" s="15"/>
      <c r="F23" s="15"/>
      <c r="G23" s="14"/>
      <c r="H23" s="14"/>
      <c r="I23" s="13"/>
      <c r="J23" s="23"/>
      <c r="K23" s="15"/>
      <c r="L23" s="15"/>
      <c r="M23" s="15"/>
      <c r="N23" s="14"/>
      <c r="O23" s="14"/>
      <c r="P23" s="23"/>
      <c r="Q23" s="15"/>
      <c r="R23" s="22"/>
      <c r="S23" s="14"/>
      <c r="T23" s="23"/>
      <c r="U23" s="23"/>
      <c r="V23" s="23"/>
    </row>
    <row r="24" spans="1:23" ht="15.75" x14ac:dyDescent="0.25">
      <c r="A24" s="14"/>
      <c r="B24" s="29" t="s">
        <v>42</v>
      </c>
      <c r="C24" s="23"/>
      <c r="D24" s="15"/>
      <c r="E24" s="15"/>
      <c r="F24" s="24"/>
      <c r="G24" s="14"/>
      <c r="H24" s="14"/>
      <c r="I24" s="13"/>
      <c r="J24" s="23"/>
      <c r="K24" s="15"/>
      <c r="L24" s="15"/>
      <c r="M24" s="24"/>
      <c r="N24" s="14"/>
      <c r="O24" s="14"/>
      <c r="P24" s="23"/>
      <c r="Q24" s="15"/>
      <c r="R24" s="22"/>
      <c r="S24" s="14"/>
      <c r="T24" s="14"/>
      <c r="U24" s="15"/>
      <c r="V24" s="23"/>
    </row>
    <row r="25" spans="1:23" x14ac:dyDescent="0.25">
      <c r="C25" s="8"/>
      <c r="D25" s="2"/>
      <c r="E25" s="2"/>
      <c r="F25" s="8"/>
      <c r="I25" s="12"/>
      <c r="J25" s="8"/>
      <c r="K25" s="2"/>
      <c r="L25" s="2"/>
      <c r="M25" s="2"/>
      <c r="P25" s="8"/>
      <c r="Q25" s="2"/>
      <c r="R25" s="1"/>
      <c r="U25" s="2"/>
      <c r="V25" s="8"/>
    </row>
    <row r="26" spans="1:23" ht="15.75" x14ac:dyDescent="0.25">
      <c r="A26" s="14"/>
      <c r="B26" s="14"/>
      <c r="C26" s="14"/>
      <c r="D26" s="14"/>
      <c r="E26" s="15"/>
      <c r="F26" s="14"/>
      <c r="G26" s="14"/>
      <c r="H26" s="14"/>
      <c r="I26" s="14"/>
      <c r="J26" s="15"/>
      <c r="K26" s="15"/>
      <c r="L26" s="15"/>
      <c r="M26" s="14"/>
      <c r="N26" s="14"/>
      <c r="O26" s="14"/>
      <c r="P26" s="14"/>
      <c r="Q26" s="14"/>
      <c r="R26" s="14"/>
      <c r="S26" s="14"/>
      <c r="T26" s="14"/>
      <c r="U26" s="14"/>
      <c r="V26" s="14"/>
    </row>
    <row r="27" spans="1:23" ht="15.75" x14ac:dyDescent="0.25">
      <c r="A27" s="14"/>
      <c r="B27" s="16" t="s">
        <v>59</v>
      </c>
      <c r="C27" s="14"/>
      <c r="D27" s="14"/>
      <c r="E27" s="15"/>
      <c r="F27" s="14"/>
      <c r="G27" s="10" t="s">
        <v>22</v>
      </c>
      <c r="H27" s="14"/>
      <c r="I27" s="14"/>
      <c r="J27" s="15"/>
      <c r="K27" s="15"/>
      <c r="L27" s="15"/>
      <c r="M27" s="14"/>
      <c r="N27" s="14"/>
      <c r="O27" s="14"/>
      <c r="P27" s="14"/>
      <c r="Q27" s="14"/>
      <c r="R27" s="14"/>
      <c r="S27" s="17"/>
      <c r="T27" s="18"/>
      <c r="U27" s="14"/>
      <c r="V27" s="14"/>
    </row>
    <row r="28" spans="1:23" ht="15.75" x14ac:dyDescent="0.25">
      <c r="A28" s="14"/>
      <c r="B28" s="13" t="s">
        <v>23</v>
      </c>
      <c r="C28" s="14"/>
      <c r="D28" s="14"/>
      <c r="E28" s="15"/>
      <c r="F28" s="14"/>
      <c r="G28" s="13" t="s">
        <v>43</v>
      </c>
      <c r="H28" s="14"/>
      <c r="I28" s="14"/>
      <c r="J28" s="15"/>
      <c r="K28" s="15"/>
      <c r="L28" s="15"/>
      <c r="M28" s="14"/>
      <c r="N28" s="14"/>
      <c r="O28" s="14"/>
      <c r="P28" s="14"/>
      <c r="Q28" s="19"/>
      <c r="R28" s="20"/>
      <c r="S28" s="20"/>
      <c r="T28" s="14"/>
      <c r="U28" s="14"/>
      <c r="V28" s="10"/>
    </row>
    <row r="29" spans="1:23" ht="15.75" x14ac:dyDescent="0.25">
      <c r="A29" s="14"/>
      <c r="B29" s="21" t="s">
        <v>1</v>
      </c>
      <c r="C29" s="14"/>
      <c r="D29" s="14"/>
      <c r="E29" s="15"/>
      <c r="F29" s="14"/>
      <c r="G29" s="13"/>
      <c r="H29" s="14"/>
      <c r="I29" s="14"/>
      <c r="J29" s="15"/>
      <c r="K29" s="15"/>
      <c r="L29" s="15"/>
      <c r="M29" s="14"/>
      <c r="N29" s="14"/>
      <c r="O29" s="14"/>
      <c r="P29" s="14"/>
      <c r="Q29" s="19"/>
      <c r="R29" s="20"/>
      <c r="S29" s="20"/>
      <c r="T29" s="14"/>
      <c r="U29" s="14"/>
      <c r="V29" s="10"/>
    </row>
    <row r="30" spans="1:23" ht="15.75" x14ac:dyDescent="0.25">
      <c r="A30" s="14"/>
      <c r="B30" s="21"/>
      <c r="C30" s="14"/>
      <c r="D30" s="14"/>
      <c r="E30" s="15"/>
      <c r="F30" s="14"/>
      <c r="G30" s="13"/>
      <c r="H30" s="14"/>
      <c r="I30" s="14"/>
      <c r="J30" s="15"/>
      <c r="K30" s="15"/>
      <c r="L30" s="15"/>
      <c r="M30" s="14"/>
      <c r="N30" s="14"/>
      <c r="O30" s="14"/>
      <c r="P30" s="14"/>
      <c r="Q30" s="19"/>
      <c r="R30" s="20"/>
      <c r="S30" s="20"/>
      <c r="T30" s="14"/>
      <c r="U30" s="14"/>
      <c r="V30" s="10"/>
    </row>
    <row r="31" spans="1:23" ht="15.75" x14ac:dyDescent="0.25">
      <c r="A31" s="14"/>
      <c r="B31" s="16" t="s">
        <v>60</v>
      </c>
      <c r="C31" s="14"/>
      <c r="D31" s="14"/>
      <c r="E31" s="15"/>
      <c r="F31" s="14"/>
      <c r="G31" s="14"/>
      <c r="H31" s="14"/>
      <c r="I31" s="13" t="s">
        <v>44</v>
      </c>
      <c r="J31" s="15"/>
      <c r="K31" s="15"/>
      <c r="L31" s="22"/>
      <c r="M31" s="14"/>
      <c r="N31" s="14"/>
      <c r="O31" s="13" t="s">
        <v>45</v>
      </c>
      <c r="P31" s="14"/>
      <c r="Q31" s="15"/>
      <c r="R31" s="23"/>
      <c r="S31" s="16" t="s">
        <v>27</v>
      </c>
      <c r="T31" s="14"/>
      <c r="U31" s="15"/>
      <c r="V31" s="15"/>
    </row>
    <row r="32" spans="1:23" ht="15.75" x14ac:dyDescent="0.25">
      <c r="A32" s="14"/>
      <c r="B32" s="14"/>
      <c r="C32" s="24" t="s">
        <v>46</v>
      </c>
      <c r="D32" s="24" t="s">
        <v>28</v>
      </c>
      <c r="E32" s="15"/>
      <c r="F32" s="14"/>
      <c r="G32" s="14"/>
      <c r="H32" s="14"/>
      <c r="I32" s="14"/>
      <c r="J32" s="15"/>
      <c r="K32" s="24" t="s">
        <v>28</v>
      </c>
      <c r="L32" s="15"/>
      <c r="M32" s="14"/>
      <c r="N32" s="14"/>
      <c r="O32" s="14"/>
      <c r="P32" s="14"/>
      <c r="Q32" s="15"/>
      <c r="R32" s="23"/>
      <c r="S32" s="14"/>
      <c r="T32" s="14"/>
      <c r="U32" s="15"/>
      <c r="V32" s="15"/>
      <c r="W32" s="4"/>
    </row>
    <row r="33" spans="1:23" ht="15.75" x14ac:dyDescent="0.25">
      <c r="A33" s="14"/>
      <c r="B33" s="14"/>
      <c r="C33" s="24" t="s">
        <v>29</v>
      </c>
      <c r="D33" s="24" t="s">
        <v>30</v>
      </c>
      <c r="E33" s="24" t="s">
        <v>31</v>
      </c>
      <c r="F33" s="24"/>
      <c r="G33" s="14"/>
      <c r="H33" s="14"/>
      <c r="I33" s="14"/>
      <c r="J33" s="24" t="s">
        <v>29</v>
      </c>
      <c r="K33" s="24" t="s">
        <v>30</v>
      </c>
      <c r="L33" s="24" t="s">
        <v>31</v>
      </c>
      <c r="M33" s="24"/>
      <c r="N33" s="14"/>
      <c r="O33" s="16" t="s">
        <v>47</v>
      </c>
      <c r="P33" s="15"/>
      <c r="Q33" s="15"/>
      <c r="R33" s="23"/>
      <c r="S33" s="16" t="s">
        <v>3</v>
      </c>
      <c r="T33" s="24" t="s">
        <v>4</v>
      </c>
      <c r="U33" s="24" t="s">
        <v>5</v>
      </c>
      <c r="V33" s="24" t="s">
        <v>6</v>
      </c>
      <c r="W33" s="3"/>
    </row>
    <row r="34" spans="1:23" ht="15.75" x14ac:dyDescent="0.25">
      <c r="A34" s="14"/>
      <c r="B34" s="14">
        <v>1</v>
      </c>
      <c r="C34" s="23">
        <v>80.400000000000006</v>
      </c>
      <c r="D34" s="23">
        <f>C34-F37</f>
        <v>28.960000000000008</v>
      </c>
      <c r="E34" s="15" t="s">
        <v>33</v>
      </c>
      <c r="F34" s="25" t="s">
        <v>34</v>
      </c>
      <c r="G34" s="14"/>
      <c r="H34" s="14"/>
      <c r="I34" s="13">
        <v>1</v>
      </c>
      <c r="J34" s="23">
        <v>83.32</v>
      </c>
      <c r="K34" s="23">
        <f>J34-M37</f>
        <v>38.584999999999994</v>
      </c>
      <c r="L34" s="15" t="s">
        <v>33</v>
      </c>
      <c r="M34" s="25" t="s">
        <v>34</v>
      </c>
      <c r="N34" s="14"/>
      <c r="O34" s="23">
        <f>D34/K34</f>
        <v>0.7505507321497995</v>
      </c>
      <c r="P34" s="15"/>
      <c r="Q34" s="15"/>
      <c r="R34" s="23"/>
      <c r="S34" s="25" t="s">
        <v>7</v>
      </c>
      <c r="T34" s="30">
        <f>O34</f>
        <v>0.7505507321497995</v>
      </c>
      <c r="U34" s="30">
        <f>T34/T34</f>
        <v>1</v>
      </c>
      <c r="V34" s="23">
        <f>U34*100</f>
        <v>100</v>
      </c>
      <c r="W34" s="8"/>
    </row>
    <row r="35" spans="1:23" ht="15.75" x14ac:dyDescent="0.25">
      <c r="A35" s="14"/>
      <c r="B35" s="14">
        <v>2</v>
      </c>
      <c r="C35" s="23">
        <v>85.55</v>
      </c>
      <c r="D35" s="23">
        <f>C35-F37</f>
        <v>34.11</v>
      </c>
      <c r="E35" s="15" t="s">
        <v>33</v>
      </c>
      <c r="F35" s="25" t="s">
        <v>35</v>
      </c>
      <c r="G35" s="14"/>
      <c r="H35" s="14"/>
      <c r="I35" s="13">
        <v>2</v>
      </c>
      <c r="J35" s="23">
        <v>82.95</v>
      </c>
      <c r="K35" s="23">
        <f>J35-M37</f>
        <v>38.215000000000003</v>
      </c>
      <c r="L35" s="15" t="s">
        <v>33</v>
      </c>
      <c r="M35" s="25" t="s">
        <v>35</v>
      </c>
      <c r="N35" s="14"/>
      <c r="O35" s="23">
        <f>D35/K35</f>
        <v>0.89258144707575549</v>
      </c>
      <c r="P35" s="15"/>
      <c r="Q35" s="15"/>
      <c r="R35" s="26"/>
      <c r="S35" s="25" t="s">
        <v>8</v>
      </c>
      <c r="T35" s="30">
        <f>O35</f>
        <v>0.89258144707575549</v>
      </c>
      <c r="U35" s="30">
        <f>T35/T34</f>
        <v>1.1892353292616715</v>
      </c>
      <c r="V35" s="23">
        <f>U35*100</f>
        <v>118.92353292616716</v>
      </c>
      <c r="W35" s="8"/>
    </row>
    <row r="36" spans="1:23" ht="15.75" x14ac:dyDescent="0.25">
      <c r="A36" s="14"/>
      <c r="B36" s="14">
        <v>4</v>
      </c>
      <c r="C36" s="23">
        <v>52.04</v>
      </c>
      <c r="D36" s="15" t="s">
        <v>36</v>
      </c>
      <c r="E36" s="15" t="s">
        <v>37</v>
      </c>
      <c r="F36" s="24" t="s">
        <v>38</v>
      </c>
      <c r="G36" s="14"/>
      <c r="H36" s="14"/>
      <c r="I36" s="13">
        <v>4</v>
      </c>
      <c r="J36" s="23">
        <v>44.67</v>
      </c>
      <c r="K36" s="15" t="s">
        <v>36</v>
      </c>
      <c r="L36" s="15" t="s">
        <v>37</v>
      </c>
      <c r="M36" s="24" t="s">
        <v>38</v>
      </c>
      <c r="N36" s="14"/>
      <c r="O36" s="23"/>
      <c r="P36" s="15"/>
      <c r="Q36" s="15"/>
      <c r="R36" s="23"/>
    </row>
    <row r="37" spans="1:23" ht="15.75" x14ac:dyDescent="0.25">
      <c r="A37" s="14"/>
      <c r="B37" s="14">
        <v>5</v>
      </c>
      <c r="C37" s="23">
        <v>50.84</v>
      </c>
      <c r="D37" s="15" t="s">
        <v>36</v>
      </c>
      <c r="E37" s="15" t="s">
        <v>37</v>
      </c>
      <c r="F37" s="23">
        <f>AVERAGE(C36,C37)</f>
        <v>51.44</v>
      </c>
      <c r="G37" s="14"/>
      <c r="H37" s="14"/>
      <c r="I37" s="13">
        <v>5</v>
      </c>
      <c r="J37" s="23">
        <v>44.8</v>
      </c>
      <c r="K37" s="15" t="s">
        <v>36</v>
      </c>
      <c r="L37" s="15" t="s">
        <v>37</v>
      </c>
      <c r="M37" s="15">
        <f>AVERAGE(J36,J37)</f>
        <v>44.734999999999999</v>
      </c>
      <c r="N37" s="14"/>
      <c r="O37" s="23"/>
      <c r="P37" s="15"/>
      <c r="Q37" s="15"/>
      <c r="R37" s="23"/>
    </row>
    <row r="38" spans="1:23" ht="15.75" x14ac:dyDescent="0.25">
      <c r="A38" s="14"/>
      <c r="B38" s="14"/>
      <c r="C38" s="23"/>
      <c r="D38" s="23"/>
      <c r="E38" s="15"/>
      <c r="F38" s="15"/>
      <c r="G38" s="14"/>
      <c r="H38" s="14"/>
      <c r="I38" s="13"/>
      <c r="J38" s="23"/>
      <c r="K38" s="15"/>
      <c r="L38" s="15"/>
      <c r="M38" s="15"/>
      <c r="N38" s="14"/>
      <c r="O38" s="14"/>
      <c r="P38" s="23"/>
      <c r="Q38" s="15"/>
      <c r="R38" s="23"/>
      <c r="S38" s="14"/>
      <c r="T38" s="23"/>
      <c r="U38" s="23"/>
      <c r="V38" s="23"/>
      <c r="W38" s="8"/>
    </row>
    <row r="39" spans="1:23" ht="15.75" x14ac:dyDescent="0.25">
      <c r="A39" s="14"/>
      <c r="B39" s="14"/>
      <c r="C39" s="14"/>
      <c r="D39" s="14"/>
      <c r="E39" s="15"/>
      <c r="F39" s="14"/>
      <c r="G39" s="14"/>
      <c r="H39" s="14"/>
      <c r="I39" s="14"/>
      <c r="J39" s="15"/>
      <c r="K39" s="15"/>
      <c r="L39" s="15"/>
      <c r="M39" s="14"/>
      <c r="N39" s="14"/>
      <c r="O39" s="14"/>
      <c r="P39" s="14"/>
      <c r="Q39" s="14"/>
      <c r="R39" s="14"/>
      <c r="S39" s="14"/>
      <c r="T39" s="14"/>
      <c r="U39" s="14"/>
      <c r="V39" s="14"/>
    </row>
    <row r="40" spans="1:23" ht="15.75" x14ac:dyDescent="0.25">
      <c r="A40" s="14"/>
      <c r="B40" s="14"/>
      <c r="C40" s="14"/>
      <c r="D40" s="14"/>
      <c r="E40" s="15"/>
      <c r="F40" s="14"/>
      <c r="G40" s="14"/>
      <c r="H40" s="14"/>
      <c r="I40" s="14"/>
      <c r="J40" s="15"/>
      <c r="K40" s="15"/>
      <c r="L40" s="15"/>
      <c r="M40" s="14"/>
      <c r="N40" s="14"/>
      <c r="O40" s="14"/>
      <c r="P40" s="14"/>
      <c r="Q40" s="14"/>
      <c r="R40" s="14"/>
      <c r="S40" s="14"/>
      <c r="T40" s="14"/>
      <c r="U40" s="14"/>
      <c r="V40" s="14"/>
    </row>
    <row r="41" spans="1:23" ht="15.75" x14ac:dyDescent="0.25">
      <c r="A41" s="14"/>
      <c r="B41" s="16" t="s">
        <v>48</v>
      </c>
      <c r="C41" s="14"/>
      <c r="D41" s="14"/>
      <c r="E41" s="15"/>
      <c r="F41" s="14"/>
      <c r="G41" s="14"/>
      <c r="H41" s="14"/>
      <c r="I41" s="13" t="s">
        <v>49</v>
      </c>
      <c r="J41" s="15"/>
      <c r="K41" s="15"/>
      <c r="L41" s="22"/>
      <c r="M41" s="14"/>
      <c r="N41" s="14"/>
      <c r="O41" s="14"/>
      <c r="P41" s="14"/>
      <c r="Q41" s="15"/>
      <c r="R41" s="27"/>
      <c r="S41" s="16" t="s">
        <v>58</v>
      </c>
      <c r="T41" s="14"/>
      <c r="U41" s="15"/>
      <c r="V41" s="15"/>
    </row>
    <row r="42" spans="1:23" ht="15.75" x14ac:dyDescent="0.25">
      <c r="A42" s="14"/>
      <c r="B42" s="14"/>
      <c r="C42" s="24" t="s">
        <v>46</v>
      </c>
      <c r="D42" s="24" t="s">
        <v>28</v>
      </c>
      <c r="E42" s="15"/>
      <c r="F42" s="14"/>
      <c r="G42" s="14"/>
      <c r="H42" s="14"/>
      <c r="I42" s="14"/>
      <c r="J42" s="15"/>
      <c r="K42" s="24" t="s">
        <v>28</v>
      </c>
      <c r="L42" s="15"/>
      <c r="M42" s="14"/>
      <c r="N42" s="14"/>
      <c r="O42" s="14"/>
      <c r="P42" s="14"/>
      <c r="Q42" s="15"/>
      <c r="R42" s="27"/>
      <c r="S42" s="14"/>
      <c r="T42" s="14"/>
      <c r="U42" s="15"/>
      <c r="V42" s="15"/>
      <c r="W42" s="4"/>
    </row>
    <row r="43" spans="1:23" ht="15.75" x14ac:dyDescent="0.25">
      <c r="A43" s="14"/>
      <c r="B43" s="14"/>
      <c r="C43" s="24" t="s">
        <v>29</v>
      </c>
      <c r="D43" s="24" t="s">
        <v>30</v>
      </c>
      <c r="E43" s="24" t="s">
        <v>31</v>
      </c>
      <c r="F43" s="24"/>
      <c r="G43" s="14"/>
      <c r="H43" s="14"/>
      <c r="I43" s="14"/>
      <c r="J43" s="24" t="s">
        <v>29</v>
      </c>
      <c r="K43" s="24" t="s">
        <v>30</v>
      </c>
      <c r="L43" s="24" t="s">
        <v>31</v>
      </c>
      <c r="M43" s="24"/>
      <c r="N43" s="14"/>
      <c r="O43" s="16" t="s">
        <v>50</v>
      </c>
      <c r="P43" s="15"/>
      <c r="Q43" s="15"/>
      <c r="R43" s="28"/>
      <c r="S43" s="16" t="s">
        <v>9</v>
      </c>
      <c r="T43" s="24" t="s">
        <v>4</v>
      </c>
      <c r="U43" s="24" t="s">
        <v>5</v>
      </c>
      <c r="V43" s="24" t="s">
        <v>6</v>
      </c>
      <c r="W43" s="3"/>
    </row>
    <row r="44" spans="1:23" ht="15.75" x14ac:dyDescent="0.25">
      <c r="A44" s="14"/>
      <c r="B44" s="14">
        <v>1</v>
      </c>
      <c r="C44" s="23">
        <v>83.43</v>
      </c>
      <c r="D44" s="23">
        <f>C44-F47</f>
        <v>31.990000000000009</v>
      </c>
      <c r="E44" s="15" t="s">
        <v>33</v>
      </c>
      <c r="F44" s="25" t="s">
        <v>34</v>
      </c>
      <c r="G44" s="14"/>
      <c r="H44" s="14"/>
      <c r="I44" s="13">
        <v>1</v>
      </c>
      <c r="J44" s="23">
        <v>79.81</v>
      </c>
      <c r="K44" s="23">
        <f>J44-M47</f>
        <v>35.075000000000003</v>
      </c>
      <c r="L44" s="15" t="s">
        <v>33</v>
      </c>
      <c r="M44" s="25" t="s">
        <v>34</v>
      </c>
      <c r="N44" s="14"/>
      <c r="O44" s="23">
        <f>D44/K44</f>
        <v>0.91204561653599447</v>
      </c>
      <c r="P44" s="15"/>
      <c r="Q44" s="15"/>
      <c r="R44" s="28"/>
      <c r="S44" s="25" t="s">
        <v>7</v>
      </c>
      <c r="T44" s="30">
        <f>O44</f>
        <v>0.91204561653599447</v>
      </c>
      <c r="U44" s="30">
        <f>T44/T34</f>
        <v>1.2151685122251841</v>
      </c>
      <c r="V44" s="23">
        <f>U44*100</f>
        <v>121.51685122251841</v>
      </c>
      <c r="W44" s="8"/>
    </row>
    <row r="45" spans="1:23" ht="15.75" x14ac:dyDescent="0.25">
      <c r="A45" s="14"/>
      <c r="B45" s="14">
        <v>2</v>
      </c>
      <c r="C45" s="23">
        <v>107.2</v>
      </c>
      <c r="D45" s="23">
        <f>C45-F47</f>
        <v>55.760000000000005</v>
      </c>
      <c r="E45" s="15" t="s">
        <v>33</v>
      </c>
      <c r="F45" s="25" t="s">
        <v>35</v>
      </c>
      <c r="G45" s="14"/>
      <c r="H45" s="14"/>
      <c r="I45" s="13">
        <v>2</v>
      </c>
      <c r="J45" s="23">
        <v>80.010000000000005</v>
      </c>
      <c r="K45" s="23">
        <f>J45-M47</f>
        <v>35.275000000000006</v>
      </c>
      <c r="L45" s="15" t="s">
        <v>33</v>
      </c>
      <c r="M45" s="25" t="s">
        <v>35</v>
      </c>
      <c r="N45" s="14"/>
      <c r="O45" s="23">
        <f>D45/K45</f>
        <v>1.580722891566265</v>
      </c>
      <c r="P45" s="15"/>
      <c r="Q45" s="15"/>
      <c r="R45" s="28"/>
      <c r="S45" s="25" t="s">
        <v>8</v>
      </c>
      <c r="T45" s="30">
        <f>O45</f>
        <v>1.580722891566265</v>
      </c>
      <c r="U45" s="30">
        <f>T45/T34</f>
        <v>2.1060840045263918</v>
      </c>
      <c r="V45" s="23">
        <f>U45*100</f>
        <v>210.60840045263919</v>
      </c>
      <c r="W45" s="8"/>
    </row>
    <row r="46" spans="1:23" ht="15.75" x14ac:dyDescent="0.25">
      <c r="A46" s="14"/>
      <c r="B46" s="14">
        <v>4</v>
      </c>
      <c r="C46" s="23">
        <v>52.04</v>
      </c>
      <c r="D46" s="15" t="s">
        <v>36</v>
      </c>
      <c r="E46" s="15" t="s">
        <v>37</v>
      </c>
      <c r="F46" s="24" t="s">
        <v>38</v>
      </c>
      <c r="G46" s="14"/>
      <c r="H46" s="14"/>
      <c r="I46" s="13">
        <v>4</v>
      </c>
      <c r="J46" s="23">
        <v>44.67</v>
      </c>
      <c r="K46" s="15" t="s">
        <v>36</v>
      </c>
      <c r="L46" s="15" t="s">
        <v>37</v>
      </c>
      <c r="M46" s="24" t="s">
        <v>38</v>
      </c>
      <c r="N46" s="14"/>
      <c r="O46" s="23"/>
      <c r="P46" s="15"/>
      <c r="Q46" s="15"/>
      <c r="R46" s="14"/>
      <c r="S46" s="14"/>
      <c r="T46" s="23"/>
      <c r="U46" s="23"/>
      <c r="V46" s="23"/>
      <c r="W46" s="8"/>
    </row>
    <row r="47" spans="1:23" ht="15.75" x14ac:dyDescent="0.25">
      <c r="A47" s="14"/>
      <c r="B47" s="14">
        <v>5</v>
      </c>
      <c r="C47" s="23">
        <v>50.84</v>
      </c>
      <c r="D47" s="15" t="s">
        <v>36</v>
      </c>
      <c r="E47" s="15" t="s">
        <v>37</v>
      </c>
      <c r="F47" s="23">
        <f>AVERAGE(C46,C47)</f>
        <v>51.44</v>
      </c>
      <c r="G47" s="14"/>
      <c r="H47" s="14"/>
      <c r="I47" s="13">
        <v>5</v>
      </c>
      <c r="J47" s="23">
        <v>44.8</v>
      </c>
      <c r="K47" s="15" t="s">
        <v>36</v>
      </c>
      <c r="L47" s="15" t="s">
        <v>37</v>
      </c>
      <c r="M47" s="15">
        <f>AVERAGE(J46,J47)</f>
        <v>44.734999999999999</v>
      </c>
      <c r="N47" s="14"/>
      <c r="O47" s="23"/>
      <c r="P47" s="15"/>
      <c r="Q47" s="15"/>
      <c r="R47" s="22"/>
      <c r="S47" s="14"/>
      <c r="T47" s="23"/>
      <c r="U47" s="23"/>
      <c r="V47" s="23"/>
    </row>
    <row r="48" spans="1:23" ht="15.75" x14ac:dyDescent="0.25">
      <c r="A48" s="14"/>
      <c r="B48" s="14"/>
      <c r="C48" s="23"/>
      <c r="D48" s="23"/>
      <c r="E48" s="15"/>
      <c r="F48" s="15"/>
      <c r="G48" s="14"/>
      <c r="H48" s="14"/>
      <c r="I48" s="13"/>
      <c r="J48" s="23"/>
      <c r="K48" s="15"/>
      <c r="L48" s="15"/>
      <c r="M48" s="15"/>
      <c r="N48" s="14"/>
      <c r="O48" s="14"/>
      <c r="P48" s="23"/>
      <c r="Q48" s="15"/>
      <c r="R48" s="22"/>
      <c r="S48" s="14"/>
      <c r="T48" s="23"/>
      <c r="U48" s="23"/>
      <c r="V48" s="23"/>
    </row>
    <row r="49" spans="1:22" ht="15.75" x14ac:dyDescent="0.25">
      <c r="A49" s="14"/>
      <c r="B49" s="29" t="s">
        <v>42</v>
      </c>
      <c r="C49" s="23"/>
      <c r="D49" s="15"/>
      <c r="E49" s="15"/>
      <c r="F49" s="24"/>
      <c r="G49" s="14"/>
      <c r="H49" s="14"/>
      <c r="I49" s="13"/>
      <c r="J49" s="23"/>
      <c r="K49" s="15"/>
      <c r="L49" s="15"/>
      <c r="M49" s="24"/>
      <c r="N49" s="14"/>
      <c r="O49" s="14"/>
      <c r="P49" s="23"/>
      <c r="Q49" s="15"/>
      <c r="R49" s="22"/>
      <c r="S49" s="14"/>
      <c r="T49" s="14"/>
      <c r="U49" s="15"/>
      <c r="V49" s="2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4"/>
  <sheetViews>
    <sheetView tabSelected="1" zoomScale="80" zoomScaleNormal="80" workbookViewId="0">
      <selection activeCell="N53" sqref="N53"/>
    </sheetView>
  </sheetViews>
  <sheetFormatPr defaultRowHeight="15" x14ac:dyDescent="0.25"/>
  <cols>
    <col min="1" max="1" width="2.7109375" customWidth="1"/>
    <col min="2" max="2" width="19.7109375" customWidth="1"/>
    <col min="3" max="3" width="16.85546875" customWidth="1"/>
    <col min="4" max="4" width="12" customWidth="1"/>
    <col min="5" max="5" width="13.28515625" style="2" customWidth="1"/>
    <col min="6" max="6" width="9.5703125" customWidth="1"/>
    <col min="7" max="7" width="19.140625" customWidth="1"/>
    <col min="8" max="8" width="16" style="2" customWidth="1"/>
    <col min="9" max="9" width="11.5703125" style="2" customWidth="1"/>
    <col min="10" max="10" width="13.140625" style="2" customWidth="1"/>
    <col min="11" max="11" width="13.140625" customWidth="1"/>
    <col min="12" max="12" width="16.28515625" customWidth="1"/>
    <col min="13" max="13" width="2.7109375" customWidth="1"/>
    <col min="14" max="14" width="18.7109375" customWidth="1"/>
    <col min="15" max="15" width="5.5703125" customWidth="1"/>
    <col min="16" max="16" width="24.85546875" customWidth="1"/>
    <col min="17" max="17" width="16.7109375" customWidth="1"/>
    <col min="18" max="18" width="15" customWidth="1"/>
    <col min="19" max="19" width="10.42578125" customWidth="1"/>
    <col min="20" max="20" width="13.5703125" customWidth="1"/>
    <col min="21" max="21" width="3.85546875" customWidth="1"/>
    <col min="23" max="23" width="3.28515625" customWidth="1"/>
    <col min="25" max="25" width="3.140625" customWidth="1"/>
  </cols>
  <sheetData>
    <row r="1" spans="1:26" ht="15.75" x14ac:dyDescent="0.25">
      <c r="A1" s="14"/>
      <c r="B1" s="14"/>
      <c r="C1" s="14"/>
      <c r="D1" s="14"/>
      <c r="E1" s="15"/>
      <c r="F1" s="14"/>
      <c r="G1" s="14"/>
      <c r="H1" s="15"/>
      <c r="I1" s="15"/>
      <c r="J1" s="15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6" ht="15.75" x14ac:dyDescent="0.25">
      <c r="A2" s="14"/>
      <c r="B2" s="16" t="s">
        <v>15</v>
      </c>
      <c r="C2" s="14"/>
      <c r="D2" s="14"/>
      <c r="E2" s="15"/>
      <c r="F2" s="10" t="s">
        <v>2</v>
      </c>
      <c r="G2" s="14"/>
      <c r="H2" s="15"/>
      <c r="I2" s="15"/>
      <c r="J2" s="15"/>
      <c r="K2" s="17" t="s">
        <v>0</v>
      </c>
      <c r="L2" s="18">
        <v>43109</v>
      </c>
      <c r="M2" s="14"/>
      <c r="R2" s="14"/>
      <c r="S2" s="14"/>
      <c r="T2" s="14"/>
    </row>
    <row r="3" spans="1:26" ht="15.75" x14ac:dyDescent="0.25">
      <c r="A3" s="14"/>
      <c r="B3" s="13" t="s">
        <v>18</v>
      </c>
      <c r="C3" s="14"/>
      <c r="D3" s="14"/>
      <c r="E3" s="15"/>
      <c r="F3" s="13" t="s">
        <v>14</v>
      </c>
      <c r="G3" s="14"/>
      <c r="H3" s="15"/>
      <c r="I3" s="15"/>
      <c r="J3" s="15"/>
      <c r="K3" s="14"/>
      <c r="L3" s="14"/>
      <c r="M3" s="14"/>
      <c r="N3" s="19"/>
      <c r="O3" s="20"/>
      <c r="P3" s="20"/>
      <c r="Q3" s="14"/>
      <c r="R3" s="14"/>
      <c r="S3" s="14"/>
      <c r="T3" s="10"/>
    </row>
    <row r="4" spans="1:26" ht="15.75" x14ac:dyDescent="0.25">
      <c r="A4" s="14"/>
      <c r="B4" s="21" t="s">
        <v>1</v>
      </c>
      <c r="C4" s="14"/>
      <c r="D4" s="14"/>
      <c r="E4" s="15"/>
      <c r="F4" s="14"/>
      <c r="G4" s="14"/>
      <c r="H4" s="15"/>
      <c r="I4" s="15"/>
      <c r="J4" s="15"/>
      <c r="K4" s="14"/>
      <c r="L4" s="14"/>
      <c r="M4" s="14"/>
      <c r="N4" s="19"/>
      <c r="O4" s="20"/>
      <c r="P4" s="20"/>
      <c r="Q4" s="14"/>
      <c r="R4" s="14"/>
      <c r="S4" s="14"/>
      <c r="T4" s="10"/>
    </row>
    <row r="5" spans="1:26" ht="15.75" x14ac:dyDescent="0.25">
      <c r="A5" s="14"/>
      <c r="B5" s="21"/>
      <c r="C5" s="14"/>
      <c r="D5" s="14"/>
      <c r="E5" s="15"/>
      <c r="F5" s="14"/>
      <c r="G5" s="14"/>
      <c r="H5" s="15"/>
      <c r="I5" s="15"/>
      <c r="J5" s="15"/>
      <c r="K5" s="14"/>
      <c r="L5" s="14"/>
      <c r="M5" s="14"/>
      <c r="N5" s="19"/>
      <c r="O5" s="20"/>
      <c r="P5" s="20"/>
      <c r="Q5" s="14"/>
      <c r="R5" s="14"/>
      <c r="S5" s="14"/>
      <c r="T5" s="10"/>
    </row>
    <row r="6" spans="1:26" ht="15.75" x14ac:dyDescent="0.25">
      <c r="A6" s="14"/>
      <c r="B6" s="31" t="s">
        <v>16</v>
      </c>
      <c r="C6" s="13" t="s">
        <v>19</v>
      </c>
      <c r="D6" s="14"/>
      <c r="E6" s="15"/>
      <c r="F6" s="14"/>
      <c r="G6" s="14"/>
      <c r="H6" s="15"/>
      <c r="I6" s="15"/>
      <c r="J6" s="15"/>
      <c r="K6" s="14"/>
      <c r="L6" s="14"/>
      <c r="M6" s="14"/>
      <c r="N6" s="19"/>
      <c r="O6" s="20"/>
      <c r="P6" s="20"/>
      <c r="Q6" s="14"/>
      <c r="R6" s="14"/>
      <c r="S6" s="14"/>
      <c r="T6" s="10"/>
    </row>
    <row r="7" spans="1:26" ht="15.75" x14ac:dyDescent="0.25">
      <c r="A7" s="14"/>
      <c r="B7" s="16" t="s">
        <v>12</v>
      </c>
      <c r="C7" s="14"/>
      <c r="D7" s="14"/>
      <c r="E7" s="15"/>
      <c r="F7" s="14"/>
      <c r="G7" s="16"/>
      <c r="H7" s="15"/>
      <c r="I7" s="15"/>
      <c r="J7" s="22"/>
      <c r="K7" s="14"/>
      <c r="M7" s="14"/>
      <c r="N7" s="15"/>
      <c r="O7" s="23"/>
      <c r="P7" s="14"/>
      <c r="Q7" s="14"/>
      <c r="R7" s="14"/>
      <c r="S7" s="14"/>
      <c r="T7" s="14"/>
    </row>
    <row r="8" spans="1:26" ht="15.75" x14ac:dyDescent="0.25">
      <c r="A8" s="14"/>
      <c r="B8" s="16" t="s">
        <v>10</v>
      </c>
      <c r="C8" s="24"/>
      <c r="D8" s="24"/>
      <c r="E8" s="15"/>
      <c r="F8" s="14"/>
      <c r="G8" s="16" t="s">
        <v>55</v>
      </c>
      <c r="H8" s="14"/>
      <c r="I8" s="15"/>
      <c r="J8" s="15"/>
      <c r="L8" s="16" t="s">
        <v>13</v>
      </c>
      <c r="M8" s="14"/>
      <c r="N8" s="15"/>
      <c r="O8" s="23"/>
      <c r="P8" s="14"/>
      <c r="Q8" s="14"/>
      <c r="R8" s="14"/>
      <c r="S8" s="14"/>
      <c r="T8" s="14"/>
      <c r="V8" s="4"/>
      <c r="W8" s="4"/>
    </row>
    <row r="9" spans="1:26" ht="15.75" x14ac:dyDescent="0.25">
      <c r="A9" s="14"/>
      <c r="B9" s="16"/>
      <c r="C9" s="14"/>
      <c r="D9" s="15"/>
      <c r="E9" s="15"/>
      <c r="F9" s="15"/>
      <c r="G9" s="14"/>
      <c r="H9" s="14"/>
      <c r="I9" s="15"/>
      <c r="J9" s="15"/>
      <c r="K9" s="4"/>
      <c r="L9" s="16" t="s">
        <v>5</v>
      </c>
      <c r="M9" s="15"/>
      <c r="N9" s="15"/>
      <c r="O9" s="23"/>
      <c r="P9" s="16"/>
      <c r="Q9" s="14"/>
      <c r="R9" s="15"/>
      <c r="S9" s="15"/>
      <c r="T9" s="15"/>
      <c r="W9" s="4"/>
      <c r="X9" s="5"/>
      <c r="Y9" s="6"/>
      <c r="Z9" s="5"/>
    </row>
    <row r="10" spans="1:26" ht="15.75" x14ac:dyDescent="0.25">
      <c r="A10" s="14"/>
      <c r="B10" s="16" t="s">
        <v>3</v>
      </c>
      <c r="C10" s="24" t="s">
        <v>4</v>
      </c>
      <c r="D10" s="24" t="s">
        <v>5</v>
      </c>
      <c r="E10" s="24" t="s">
        <v>6</v>
      </c>
      <c r="F10" s="15"/>
      <c r="G10" s="16" t="s">
        <v>3</v>
      </c>
      <c r="H10" s="24" t="s">
        <v>4</v>
      </c>
      <c r="I10" s="24" t="s">
        <v>5</v>
      </c>
      <c r="J10" s="24" t="s">
        <v>6</v>
      </c>
      <c r="K10" s="3"/>
      <c r="L10" s="23"/>
      <c r="M10" s="15"/>
      <c r="N10" s="15"/>
      <c r="O10" s="23"/>
      <c r="P10" s="14"/>
      <c r="Q10" s="14"/>
      <c r="R10" s="15"/>
      <c r="S10" s="15"/>
      <c r="T10" s="15"/>
      <c r="U10" s="4"/>
      <c r="W10" s="4"/>
      <c r="X10" s="7"/>
      <c r="Y10" s="1"/>
      <c r="Z10" s="8"/>
    </row>
    <row r="11" spans="1:26" ht="15.75" x14ac:dyDescent="0.25">
      <c r="A11" s="14"/>
      <c r="B11" s="14" t="s">
        <v>7</v>
      </c>
      <c r="C11" s="23">
        <v>0.21020016940840797</v>
      </c>
      <c r="D11" s="23">
        <v>1</v>
      </c>
      <c r="E11" s="23">
        <v>100</v>
      </c>
      <c r="F11" s="24"/>
      <c r="G11" s="25" t="s">
        <v>7</v>
      </c>
      <c r="H11" s="23">
        <v>1.3498173644282099</v>
      </c>
      <c r="I11" s="23">
        <v>1</v>
      </c>
      <c r="J11" s="23">
        <v>100</v>
      </c>
      <c r="K11" s="8"/>
      <c r="L11" s="23">
        <f>D11/I11</f>
        <v>1</v>
      </c>
      <c r="M11" s="15"/>
      <c r="N11" s="15"/>
      <c r="O11" s="26"/>
      <c r="P11" s="16"/>
      <c r="Q11" s="24"/>
      <c r="R11" s="24"/>
      <c r="S11" s="24"/>
      <c r="T11" s="24"/>
      <c r="U11" s="3"/>
      <c r="W11" s="2"/>
      <c r="X11" s="7"/>
      <c r="Y11" s="1"/>
      <c r="Z11" s="8"/>
    </row>
    <row r="12" spans="1:26" ht="15.75" x14ac:dyDescent="0.25">
      <c r="A12" s="14"/>
      <c r="B12" s="25" t="s">
        <v>8</v>
      </c>
      <c r="C12" s="23">
        <v>0.5875332090883858</v>
      </c>
      <c r="D12" s="23">
        <v>2.7951129189950339</v>
      </c>
      <c r="E12" s="23">
        <v>279.51129189950336</v>
      </c>
      <c r="F12" s="23"/>
      <c r="G12" s="25" t="s">
        <v>8</v>
      </c>
      <c r="H12" s="23">
        <v>2.4694780300796211</v>
      </c>
      <c r="I12" s="23">
        <v>1.8294904889786372</v>
      </c>
      <c r="J12" s="23">
        <v>182.94904889786372</v>
      </c>
      <c r="K12" s="8"/>
      <c r="L12" s="23">
        <f>D12/I12</f>
        <v>1.5278094834783653</v>
      </c>
      <c r="M12" s="15"/>
      <c r="N12" s="15"/>
      <c r="O12" s="20"/>
      <c r="P12" s="25"/>
      <c r="Q12" s="23"/>
      <c r="R12" s="23"/>
      <c r="S12" s="23"/>
      <c r="T12" s="23"/>
      <c r="U12" s="8"/>
      <c r="W12" s="2"/>
      <c r="X12" s="7"/>
      <c r="Y12" s="1"/>
      <c r="Z12" s="8"/>
    </row>
    <row r="13" spans="1:26" ht="15.75" x14ac:dyDescent="0.25">
      <c r="A13" s="14"/>
      <c r="B13" s="25"/>
      <c r="C13" s="23"/>
      <c r="D13" s="23"/>
      <c r="E13" s="23"/>
      <c r="F13" s="23"/>
      <c r="G13" s="14"/>
      <c r="H13" s="23"/>
      <c r="I13" s="23"/>
      <c r="J13" s="23"/>
      <c r="K13" s="8"/>
      <c r="L13" s="23"/>
      <c r="M13" s="15"/>
      <c r="N13" s="15"/>
      <c r="O13" s="23"/>
      <c r="P13" s="25"/>
      <c r="Q13" s="23"/>
      <c r="R13" s="23"/>
      <c r="S13" s="23"/>
      <c r="T13" s="23"/>
      <c r="U13" s="8"/>
      <c r="V13" s="2"/>
      <c r="W13" s="2"/>
    </row>
    <row r="14" spans="1:26" ht="15.75" x14ac:dyDescent="0.25">
      <c r="A14" s="14"/>
      <c r="B14" s="14"/>
      <c r="C14" s="23"/>
      <c r="D14" s="23"/>
      <c r="E14" s="15"/>
      <c r="F14" s="15"/>
      <c r="G14" s="14"/>
      <c r="H14" s="14"/>
      <c r="I14" s="14"/>
      <c r="J14" s="14"/>
      <c r="L14" s="14"/>
      <c r="M14" s="23"/>
      <c r="N14" s="15"/>
      <c r="O14" s="23"/>
      <c r="P14" s="14"/>
      <c r="Q14" s="23"/>
      <c r="R14" s="23"/>
      <c r="S14" s="23"/>
      <c r="T14" s="23"/>
      <c r="U14" s="8"/>
      <c r="V14" s="2"/>
      <c r="W14" s="2"/>
    </row>
    <row r="15" spans="1:26" ht="15.75" x14ac:dyDescent="0.25">
      <c r="A15" s="14"/>
      <c r="B15" s="14"/>
      <c r="C15" s="14"/>
      <c r="D15" s="14"/>
      <c r="E15" s="15"/>
      <c r="F15" s="14"/>
      <c r="G15" s="14"/>
      <c r="H15" s="14"/>
      <c r="I15" s="14"/>
      <c r="J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6" ht="15.75" x14ac:dyDescent="0.25">
      <c r="A16" s="14"/>
      <c r="B16" s="16" t="s">
        <v>11</v>
      </c>
      <c r="C16" s="14"/>
      <c r="D16" s="14"/>
      <c r="E16" s="15"/>
      <c r="F16" s="14"/>
      <c r="G16" s="16" t="s">
        <v>56</v>
      </c>
      <c r="H16" s="14"/>
      <c r="I16" s="15"/>
      <c r="J16" s="15"/>
      <c r="L16" s="16" t="s">
        <v>13</v>
      </c>
      <c r="M16" s="14"/>
      <c r="N16" s="14"/>
      <c r="O16" s="14"/>
      <c r="P16" s="14"/>
      <c r="Q16" s="14"/>
      <c r="R16" s="14"/>
      <c r="S16" s="14"/>
      <c r="T16" s="14"/>
    </row>
    <row r="17" spans="1:26" ht="15.75" x14ac:dyDescent="0.25">
      <c r="A17" s="14"/>
      <c r="B17" s="16"/>
      <c r="C17" s="14"/>
      <c r="D17" s="14"/>
      <c r="E17" s="15"/>
      <c r="F17" s="14"/>
      <c r="G17" s="14"/>
      <c r="H17" s="14"/>
      <c r="I17" s="15"/>
      <c r="J17" s="15"/>
      <c r="K17" s="4"/>
      <c r="L17" s="16" t="s">
        <v>5</v>
      </c>
      <c r="M17" s="14"/>
      <c r="N17" s="15"/>
      <c r="O17" s="27"/>
      <c r="P17" s="16"/>
      <c r="Q17" s="14"/>
      <c r="R17" s="15"/>
      <c r="S17" s="15"/>
      <c r="T17" s="15"/>
      <c r="V17" s="3"/>
      <c r="W17" s="3"/>
    </row>
    <row r="18" spans="1:26" ht="15.75" x14ac:dyDescent="0.25">
      <c r="A18" s="14"/>
      <c r="B18" s="16" t="s">
        <v>9</v>
      </c>
      <c r="C18" s="24" t="s">
        <v>4</v>
      </c>
      <c r="D18" s="24" t="s">
        <v>5</v>
      </c>
      <c r="E18" s="24" t="s">
        <v>6</v>
      </c>
      <c r="F18" s="14"/>
      <c r="G18" s="16" t="s">
        <v>9</v>
      </c>
      <c r="H18" s="24" t="s">
        <v>4</v>
      </c>
      <c r="I18" s="24" t="s">
        <v>5</v>
      </c>
      <c r="J18" s="24" t="s">
        <v>6</v>
      </c>
      <c r="K18" s="3"/>
      <c r="L18" s="14"/>
      <c r="M18" s="14"/>
      <c r="N18" s="15"/>
      <c r="O18" s="27"/>
      <c r="P18" s="14"/>
      <c r="Q18" s="14"/>
      <c r="R18" s="15"/>
      <c r="S18" s="15"/>
      <c r="T18" s="15"/>
      <c r="U18" s="4"/>
      <c r="W18" s="2"/>
    </row>
    <row r="19" spans="1:26" ht="15.75" x14ac:dyDescent="0.25">
      <c r="A19" s="14"/>
      <c r="B19" s="14" t="s">
        <v>7</v>
      </c>
      <c r="C19" s="23">
        <v>0.10891194466613462</v>
      </c>
      <c r="D19" s="23">
        <v>0.5181344285908942</v>
      </c>
      <c r="E19" s="23">
        <v>51.81344285908942</v>
      </c>
      <c r="F19" s="24"/>
      <c r="G19" s="25" t="s">
        <v>7</v>
      </c>
      <c r="H19" s="23">
        <v>0.9735159817351593</v>
      </c>
      <c r="I19" s="23">
        <v>0.72122052019055638</v>
      </c>
      <c r="J19" s="23">
        <v>72.122052019055644</v>
      </c>
      <c r="K19" s="8"/>
      <c r="L19" s="32">
        <f>D19/I19</f>
        <v>0.71841332031705918</v>
      </c>
      <c r="M19" s="15"/>
      <c r="N19" s="15"/>
      <c r="O19" s="28"/>
      <c r="P19" s="16"/>
      <c r="Q19" s="24"/>
      <c r="R19" s="24"/>
      <c r="S19" s="24"/>
      <c r="T19" s="24"/>
      <c r="U19" s="3"/>
      <c r="W19" s="2"/>
      <c r="X19" s="5"/>
      <c r="Y19" s="6"/>
      <c r="Z19" s="5"/>
    </row>
    <row r="20" spans="1:26" ht="15.75" x14ac:dyDescent="0.25">
      <c r="A20" s="14"/>
      <c r="B20" s="14" t="s">
        <v>8</v>
      </c>
      <c r="C20" s="23">
        <v>0.19228103843488462</v>
      </c>
      <c r="D20" s="23">
        <v>0.91475206217028582</v>
      </c>
      <c r="E20" s="23">
        <v>91.475206217028585</v>
      </c>
      <c r="F20" s="25"/>
      <c r="G20" s="25" t="s">
        <v>8</v>
      </c>
      <c r="H20" s="23">
        <v>1.8579494799405638</v>
      </c>
      <c r="I20" s="23">
        <v>1.3764450872415628</v>
      </c>
      <c r="J20" s="23">
        <v>137.64450872415628</v>
      </c>
      <c r="K20" s="8"/>
      <c r="L20" s="23">
        <f>D20/I20</f>
        <v>0.66457577614191377</v>
      </c>
      <c r="M20" s="15"/>
      <c r="N20" s="15"/>
      <c r="O20" s="28"/>
      <c r="P20" s="25"/>
      <c r="Q20" s="23"/>
      <c r="R20" s="23"/>
      <c r="S20" s="23"/>
      <c r="T20" s="23"/>
      <c r="U20" s="8"/>
      <c r="W20" s="2"/>
      <c r="X20" s="8"/>
      <c r="Y20" s="2"/>
      <c r="Z20" s="8"/>
    </row>
    <row r="21" spans="1:26" ht="15.75" x14ac:dyDescent="0.25">
      <c r="A21" s="14"/>
      <c r="B21" s="14"/>
      <c r="C21" s="23"/>
      <c r="D21" s="23"/>
      <c r="E21" s="15"/>
      <c r="F21" s="25"/>
      <c r="G21" s="13"/>
      <c r="H21" s="23"/>
      <c r="I21" s="23"/>
      <c r="J21" s="15"/>
      <c r="K21" s="25"/>
      <c r="L21" s="23"/>
      <c r="M21" s="15"/>
      <c r="N21" s="15"/>
      <c r="O21" s="28"/>
      <c r="P21" s="25"/>
      <c r="Q21" s="23"/>
      <c r="R21" s="23"/>
      <c r="S21" s="23"/>
      <c r="T21" s="23"/>
      <c r="U21" s="8"/>
      <c r="V21" s="8"/>
      <c r="W21" s="2"/>
      <c r="X21" s="8"/>
      <c r="Y21" s="2"/>
      <c r="Z21" s="8"/>
    </row>
    <row r="22" spans="1:26" ht="15.75" x14ac:dyDescent="0.25">
      <c r="A22" s="14"/>
      <c r="B22" s="14"/>
      <c r="C22" s="23"/>
      <c r="D22" s="15"/>
      <c r="E22" s="15"/>
      <c r="F22" s="24"/>
      <c r="G22" s="13"/>
      <c r="H22" s="23"/>
      <c r="I22" s="15"/>
      <c r="J22" s="15"/>
      <c r="K22" s="24"/>
      <c r="L22" s="23"/>
      <c r="M22" s="15"/>
      <c r="N22" s="15"/>
      <c r="O22" s="14"/>
      <c r="P22" s="14"/>
      <c r="Q22" s="23"/>
      <c r="R22" s="23"/>
      <c r="S22" s="23"/>
      <c r="T22" s="23"/>
      <c r="U22" s="8"/>
      <c r="V22" s="8"/>
      <c r="W22" s="2"/>
      <c r="X22" s="8"/>
      <c r="Y22" s="2"/>
      <c r="Z22" s="8"/>
    </row>
    <row r="23" spans="1:26" ht="15.75" x14ac:dyDescent="0.25">
      <c r="A23" s="14"/>
      <c r="B23" s="14"/>
      <c r="C23" s="23"/>
      <c r="D23" s="15"/>
      <c r="E23" s="15"/>
      <c r="F23" s="23"/>
      <c r="G23" s="13"/>
      <c r="H23" s="23"/>
      <c r="I23" s="15"/>
      <c r="J23" s="15"/>
      <c r="K23" s="15"/>
      <c r="L23" s="23"/>
      <c r="M23" s="15"/>
      <c r="N23" s="15"/>
      <c r="O23" s="22"/>
      <c r="P23" s="14"/>
      <c r="Q23" s="23"/>
      <c r="R23" s="23"/>
      <c r="S23" s="23"/>
      <c r="T23" s="23"/>
    </row>
    <row r="24" spans="1:26" x14ac:dyDescent="0.25">
      <c r="B24" s="12"/>
      <c r="C24" s="8"/>
      <c r="D24" s="8"/>
      <c r="F24" s="2"/>
      <c r="G24" s="12"/>
      <c r="H24" s="8"/>
      <c r="I24" s="8"/>
      <c r="K24" s="2"/>
      <c r="L24" s="8"/>
      <c r="M24" s="2"/>
      <c r="N24" s="2"/>
      <c r="Q24" s="8"/>
      <c r="R24" s="9"/>
      <c r="S24" s="8"/>
      <c r="T24" s="8"/>
    </row>
    <row r="25" spans="1:26" x14ac:dyDescent="0.25">
      <c r="B25" s="12"/>
      <c r="C25" s="8"/>
      <c r="D25" s="8"/>
      <c r="F25" s="2"/>
      <c r="G25" s="12"/>
      <c r="H25" s="8"/>
      <c r="K25" s="2"/>
      <c r="M25" s="8"/>
      <c r="N25" s="2"/>
    </row>
    <row r="26" spans="1:26" x14ac:dyDescent="0.25">
      <c r="B26" s="12"/>
      <c r="C26" s="8"/>
      <c r="D26" s="2"/>
      <c r="F26" s="3"/>
      <c r="G26" s="12"/>
      <c r="H26" s="8"/>
      <c r="K26" s="3"/>
      <c r="M26" s="8"/>
      <c r="N26" s="2"/>
    </row>
    <row r="27" spans="1:26" x14ac:dyDescent="0.25">
      <c r="B27" s="12"/>
      <c r="C27" s="8"/>
      <c r="D27" s="2"/>
      <c r="F27" s="2"/>
      <c r="G27" s="12"/>
      <c r="H27" s="8"/>
      <c r="K27" s="2"/>
      <c r="M27" s="8"/>
      <c r="N27" s="2"/>
    </row>
    <row r="28" spans="1:26" x14ac:dyDescent="0.25">
      <c r="C28" s="2"/>
      <c r="D28" s="2"/>
      <c r="F28" s="2"/>
      <c r="J28" s="8"/>
    </row>
    <row r="29" spans="1:26" x14ac:dyDescent="0.25">
      <c r="G29" s="11"/>
    </row>
    <row r="30" spans="1:26" ht="15.75" x14ac:dyDescent="0.25">
      <c r="B30" s="16" t="s">
        <v>17</v>
      </c>
      <c r="C30" s="12" t="s">
        <v>20</v>
      </c>
    </row>
    <row r="31" spans="1:26" ht="15.75" x14ac:dyDescent="0.25">
      <c r="B31" s="16" t="s">
        <v>12</v>
      </c>
      <c r="C31" s="14"/>
      <c r="D31" s="14"/>
      <c r="E31" s="15"/>
      <c r="F31" s="14"/>
      <c r="G31" s="16" t="s">
        <v>57</v>
      </c>
      <c r="H31" s="15"/>
      <c r="I31" s="15"/>
      <c r="J31" s="22"/>
      <c r="K31" s="14"/>
    </row>
    <row r="32" spans="1:26" ht="15.75" x14ac:dyDescent="0.25">
      <c r="B32" s="16" t="s">
        <v>10</v>
      </c>
      <c r="C32" s="24"/>
      <c r="D32" s="24"/>
      <c r="E32" s="15"/>
      <c r="F32" s="14"/>
      <c r="G32" s="16" t="s">
        <v>55</v>
      </c>
      <c r="H32" s="14"/>
      <c r="I32" s="15"/>
      <c r="J32" s="15"/>
      <c r="L32" s="16" t="s">
        <v>13</v>
      </c>
    </row>
    <row r="33" spans="2:12" ht="15.75" x14ac:dyDescent="0.25">
      <c r="B33" s="16"/>
      <c r="C33" s="14"/>
      <c r="D33" s="15"/>
      <c r="E33" s="15"/>
      <c r="F33" s="15"/>
      <c r="G33" s="14"/>
      <c r="H33" s="14"/>
      <c r="I33" s="15"/>
      <c r="J33" s="15"/>
      <c r="K33" s="4"/>
      <c r="L33" s="16" t="s">
        <v>5</v>
      </c>
    </row>
    <row r="34" spans="2:12" ht="15.75" x14ac:dyDescent="0.25">
      <c r="B34" s="16" t="s">
        <v>3</v>
      </c>
      <c r="C34" s="24" t="s">
        <v>4</v>
      </c>
      <c r="D34" s="24" t="s">
        <v>5</v>
      </c>
      <c r="E34" s="24" t="s">
        <v>6</v>
      </c>
      <c r="F34" s="15"/>
      <c r="G34" s="16" t="s">
        <v>3</v>
      </c>
      <c r="H34" s="24" t="s">
        <v>4</v>
      </c>
      <c r="I34" s="24" t="s">
        <v>5</v>
      </c>
      <c r="J34" s="24" t="s">
        <v>6</v>
      </c>
      <c r="K34" s="3"/>
      <c r="L34" s="23"/>
    </row>
    <row r="35" spans="2:12" ht="15.75" x14ac:dyDescent="0.25">
      <c r="B35" s="14" t="s">
        <v>7</v>
      </c>
      <c r="C35" s="23">
        <v>1.0263797605113889</v>
      </c>
      <c r="D35" s="23">
        <v>1</v>
      </c>
      <c r="E35" s="23">
        <v>100</v>
      </c>
      <c r="F35" s="24"/>
      <c r="G35" s="25" t="s">
        <v>7</v>
      </c>
      <c r="H35" s="23">
        <v>0.7505507321497995</v>
      </c>
      <c r="I35" s="23">
        <v>1</v>
      </c>
      <c r="J35" s="23">
        <v>100</v>
      </c>
      <c r="K35" s="8"/>
      <c r="L35" s="23">
        <f>D35/I35</f>
        <v>1</v>
      </c>
    </row>
    <row r="36" spans="2:12" ht="15.75" x14ac:dyDescent="0.25">
      <c r="B36" s="25" t="s">
        <v>8</v>
      </c>
      <c r="C36" s="23">
        <v>1.6762131384380048</v>
      </c>
      <c r="D36" s="23">
        <v>1.6331315200553442</v>
      </c>
      <c r="E36" s="23">
        <v>163.31315200553442</v>
      </c>
      <c r="F36" s="23"/>
      <c r="G36" s="25" t="s">
        <v>8</v>
      </c>
      <c r="H36" s="23">
        <v>0.89258144707575549</v>
      </c>
      <c r="I36" s="23">
        <v>1.1892353292616715</v>
      </c>
      <c r="J36" s="23">
        <v>118.92353292616716</v>
      </c>
      <c r="K36" s="8"/>
      <c r="L36" s="23">
        <f>D36/I36</f>
        <v>1.3732618598450674</v>
      </c>
    </row>
    <row r="37" spans="2:12" ht="15.75" x14ac:dyDescent="0.25">
      <c r="B37" s="25"/>
      <c r="C37" s="23"/>
      <c r="D37" s="23"/>
      <c r="E37" s="23"/>
      <c r="F37" s="23"/>
      <c r="G37" s="14"/>
      <c r="H37" s="23"/>
      <c r="I37" s="23"/>
      <c r="J37" s="23"/>
      <c r="K37" s="8"/>
      <c r="L37" s="23"/>
    </row>
    <row r="38" spans="2:12" ht="15.75" x14ac:dyDescent="0.25">
      <c r="B38" s="14"/>
      <c r="C38" s="23"/>
      <c r="D38" s="23"/>
      <c r="E38" s="15"/>
      <c r="F38" s="15"/>
      <c r="G38" s="14"/>
      <c r="H38" s="14"/>
      <c r="I38" s="14"/>
      <c r="J38" s="14"/>
      <c r="L38" s="14"/>
    </row>
    <row r="39" spans="2:12" ht="15.75" x14ac:dyDescent="0.25">
      <c r="B39" s="14"/>
      <c r="C39" s="14"/>
      <c r="D39" s="14"/>
      <c r="E39" s="15"/>
      <c r="F39" s="14"/>
      <c r="G39" s="14"/>
      <c r="H39" s="14"/>
      <c r="I39" s="14"/>
      <c r="J39" s="14"/>
      <c r="L39" s="14"/>
    </row>
    <row r="40" spans="2:12" ht="15.75" x14ac:dyDescent="0.25">
      <c r="B40" s="16" t="s">
        <v>11</v>
      </c>
      <c r="C40" s="14"/>
      <c r="D40" s="14"/>
      <c r="E40" s="15"/>
      <c r="F40" s="14"/>
      <c r="G40" s="16" t="s">
        <v>56</v>
      </c>
      <c r="H40" s="14"/>
      <c r="I40" s="15"/>
      <c r="J40" s="15"/>
      <c r="L40" s="16" t="s">
        <v>13</v>
      </c>
    </row>
    <row r="41" spans="2:12" ht="15.75" x14ac:dyDescent="0.25">
      <c r="B41" s="16"/>
      <c r="C41" s="14"/>
      <c r="D41" s="14"/>
      <c r="E41" s="15"/>
      <c r="F41" s="14"/>
      <c r="G41" s="14"/>
      <c r="H41" s="14"/>
      <c r="I41" s="15"/>
      <c r="J41" s="15"/>
      <c r="K41" s="4"/>
      <c r="L41" s="16" t="s">
        <v>5</v>
      </c>
    </row>
    <row r="42" spans="2:12" ht="15.75" x14ac:dyDescent="0.25">
      <c r="B42" s="16" t="s">
        <v>9</v>
      </c>
      <c r="C42" s="24" t="s">
        <v>4</v>
      </c>
      <c r="D42" s="24" t="s">
        <v>5</v>
      </c>
      <c r="E42" s="24" t="s">
        <v>6</v>
      </c>
      <c r="F42" s="14"/>
      <c r="G42" s="16" t="s">
        <v>9</v>
      </c>
      <c r="H42" s="24" t="s">
        <v>4</v>
      </c>
      <c r="I42" s="24" t="s">
        <v>5</v>
      </c>
      <c r="J42" s="24" t="s">
        <v>6</v>
      </c>
      <c r="K42" s="3"/>
      <c r="L42" s="14"/>
    </row>
    <row r="43" spans="2:12" ht="15.75" x14ac:dyDescent="0.25">
      <c r="B43" s="14" t="s">
        <v>7</v>
      </c>
      <c r="C43" s="23">
        <v>0.7569919204474832</v>
      </c>
      <c r="D43" s="23">
        <v>0.73753590003598235</v>
      </c>
      <c r="E43" s="23">
        <v>73.753590003598234</v>
      </c>
      <c r="F43" s="24"/>
      <c r="G43" s="25" t="s">
        <v>7</v>
      </c>
      <c r="H43" s="23">
        <v>0.91204561653599447</v>
      </c>
      <c r="I43" s="23">
        <v>1.2151685122251841</v>
      </c>
      <c r="J43" s="23">
        <v>121.51685122251841</v>
      </c>
      <c r="K43" s="8"/>
      <c r="L43" s="32">
        <f>D43/I43</f>
        <v>0.60694125351012129</v>
      </c>
    </row>
    <row r="44" spans="2:12" ht="15.75" x14ac:dyDescent="0.25">
      <c r="B44" s="14" t="s">
        <v>8</v>
      </c>
      <c r="C44" s="23">
        <v>0.89448323335627888</v>
      </c>
      <c r="D44" s="23">
        <v>0.87149344499019232</v>
      </c>
      <c r="E44" s="23">
        <v>87.149344499019236</v>
      </c>
      <c r="F44" s="25"/>
      <c r="G44" s="25" t="s">
        <v>8</v>
      </c>
      <c r="H44" s="23">
        <v>1.580722891566265</v>
      </c>
      <c r="I44" s="23">
        <v>2.1060840045263918</v>
      </c>
      <c r="J44" s="23">
        <v>210.60840045263919</v>
      </c>
      <c r="K44" s="8"/>
      <c r="L44" s="23">
        <f>D44/I44</f>
        <v>0.41379804562267236</v>
      </c>
    </row>
    <row r="45" spans="2:12" ht="15.75" x14ac:dyDescent="0.25">
      <c r="B45" s="14"/>
      <c r="C45" s="23"/>
      <c r="D45" s="23"/>
      <c r="E45" s="15"/>
      <c r="F45" s="25"/>
      <c r="G45" s="13"/>
      <c r="H45" s="23"/>
      <c r="I45" s="23"/>
      <c r="J45" s="15"/>
      <c r="K45" s="25"/>
      <c r="L45" s="23"/>
    </row>
    <row r="46" spans="2:12" ht="15.75" x14ac:dyDescent="0.25">
      <c r="B46" s="14"/>
      <c r="C46" s="23"/>
      <c r="D46" s="15"/>
      <c r="E46" s="15"/>
      <c r="F46" s="24"/>
      <c r="G46" s="13"/>
      <c r="H46" s="23"/>
      <c r="I46" s="15"/>
      <c r="J46" s="15"/>
      <c r="K46" s="24"/>
      <c r="L46" s="23"/>
    </row>
    <row r="47" spans="2:12" ht="15.75" x14ac:dyDescent="0.25">
      <c r="B47" s="14"/>
      <c r="C47" s="23"/>
      <c r="D47" s="15"/>
      <c r="E47" s="15"/>
      <c r="F47" s="23"/>
      <c r="G47" s="13"/>
      <c r="H47" s="23"/>
      <c r="I47" s="15"/>
      <c r="J47" s="15"/>
      <c r="K47" s="15"/>
      <c r="L47" s="23"/>
    </row>
    <row r="48" spans="2:12" ht="15.75" x14ac:dyDescent="0.25">
      <c r="B48" s="14"/>
      <c r="C48" s="23"/>
      <c r="D48" s="23"/>
      <c r="E48" s="15"/>
      <c r="F48" s="15"/>
      <c r="G48" s="13"/>
      <c r="H48" s="23"/>
      <c r="I48" s="15"/>
      <c r="J48" s="15"/>
      <c r="K48" s="15"/>
      <c r="L48" s="14"/>
    </row>
    <row r="49" spans="2:12" ht="15.75" x14ac:dyDescent="0.25">
      <c r="B49" s="29"/>
      <c r="C49" s="23"/>
      <c r="D49" s="15"/>
      <c r="E49" s="15"/>
      <c r="F49" s="24"/>
      <c r="G49" s="13"/>
      <c r="H49" s="23"/>
      <c r="I49" s="15"/>
      <c r="J49" s="15"/>
      <c r="K49" s="24"/>
      <c r="L49" s="14"/>
    </row>
    <row r="50" spans="2:12" x14ac:dyDescent="0.25">
      <c r="C50" s="8"/>
      <c r="D50" s="2"/>
      <c r="F50" s="8"/>
      <c r="G50" s="12"/>
      <c r="H50" s="8"/>
      <c r="K50" s="2"/>
    </row>
    <row r="53" spans="2:12" x14ac:dyDescent="0.25">
      <c r="B53" s="4"/>
      <c r="G53" s="12"/>
      <c r="J53" s="1"/>
    </row>
    <row r="54" spans="2:12" x14ac:dyDescent="0.25">
      <c r="B54" s="4"/>
      <c r="D54" s="3"/>
      <c r="I54" s="3"/>
    </row>
    <row r="55" spans="2:12" x14ac:dyDescent="0.25">
      <c r="B55" s="4"/>
      <c r="C55" s="3"/>
      <c r="D55" s="3"/>
      <c r="E55" s="3"/>
      <c r="F55" s="3"/>
      <c r="H55" s="3"/>
      <c r="I55" s="3"/>
      <c r="J55" s="3"/>
      <c r="K55" s="3"/>
      <c r="L55" s="4"/>
    </row>
    <row r="56" spans="2:12" x14ac:dyDescent="0.25">
      <c r="B56" s="12"/>
      <c r="C56" s="8"/>
      <c r="D56" s="8"/>
      <c r="F56" s="2"/>
      <c r="G56" s="12"/>
      <c r="H56" s="8"/>
      <c r="I56" s="8"/>
      <c r="K56" s="2"/>
      <c r="L56" s="8"/>
    </row>
    <row r="57" spans="2:12" x14ac:dyDescent="0.25">
      <c r="B57" s="12"/>
      <c r="C57" s="8"/>
      <c r="D57" s="8"/>
      <c r="F57" s="2"/>
      <c r="G57" s="12"/>
      <c r="H57" s="8"/>
      <c r="I57" s="8"/>
      <c r="K57" s="2"/>
      <c r="L57" s="8"/>
    </row>
    <row r="58" spans="2:12" x14ac:dyDescent="0.25">
      <c r="B58" s="12"/>
      <c r="C58" s="8"/>
      <c r="D58" s="8"/>
      <c r="F58" s="2"/>
      <c r="G58" s="12"/>
      <c r="H58" s="8"/>
      <c r="I58" s="8"/>
      <c r="K58" s="2"/>
      <c r="L58" s="8"/>
    </row>
    <row r="59" spans="2:12" x14ac:dyDescent="0.25">
      <c r="B59" s="12"/>
      <c r="C59" s="8"/>
      <c r="D59" s="8"/>
      <c r="F59" s="2"/>
      <c r="G59" s="12"/>
      <c r="H59" s="8"/>
      <c r="I59" s="8"/>
      <c r="K59" s="2"/>
      <c r="L59" s="8"/>
    </row>
    <row r="60" spans="2:12" x14ac:dyDescent="0.25">
      <c r="B60" s="12"/>
      <c r="C60" s="8"/>
      <c r="D60" s="8"/>
      <c r="F60" s="2"/>
      <c r="G60" s="12"/>
      <c r="H60" s="8"/>
      <c r="I60" s="8"/>
      <c r="K60" s="2"/>
      <c r="L60" s="8"/>
    </row>
    <row r="61" spans="2:12" x14ac:dyDescent="0.25">
      <c r="B61" s="12"/>
      <c r="C61" s="8"/>
      <c r="D61" s="8"/>
      <c r="F61" s="2"/>
      <c r="G61" s="12"/>
      <c r="H61" s="8"/>
      <c r="K61" s="2"/>
    </row>
    <row r="62" spans="2:12" x14ac:dyDescent="0.25">
      <c r="B62" s="12"/>
      <c r="C62" s="8"/>
      <c r="D62" s="2"/>
      <c r="F62" s="3"/>
      <c r="G62" s="12"/>
      <c r="H62" s="8"/>
      <c r="K62" s="3"/>
    </row>
    <row r="63" spans="2:12" x14ac:dyDescent="0.25">
      <c r="B63" s="12"/>
      <c r="C63" s="8"/>
      <c r="D63" s="2"/>
      <c r="F63" s="2"/>
      <c r="G63" s="12"/>
      <c r="H63" s="8"/>
      <c r="K63" s="2"/>
    </row>
    <row r="64" spans="2:12" x14ac:dyDescent="0.25">
      <c r="C64" s="2"/>
      <c r="D64" s="2"/>
      <c r="F64" s="2"/>
      <c r="J64" s="8"/>
    </row>
  </sheetData>
  <pageMargins left="0.45" right="0.45" top="0.5" bottom="0.5" header="0.3" footer="0.3"/>
  <pageSetup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Experiment 1</vt:lpstr>
      <vt:lpstr>Experiment 2</vt:lpstr>
      <vt:lpstr>Final Analysis</vt:lpstr>
      <vt:lpstr>'Final Analysis'!Print_Area</vt:lpstr>
    </vt:vector>
  </TitlesOfParts>
  <Company>SJCRH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SJCRH</dc:creator>
  <cp:lastModifiedBy>w7x64110607</cp:lastModifiedBy>
  <cp:lastPrinted>2018-01-09T22:44:02Z</cp:lastPrinted>
  <dcterms:created xsi:type="dcterms:W3CDTF">2015-06-23T18:58:48Z</dcterms:created>
  <dcterms:modified xsi:type="dcterms:W3CDTF">2018-01-11T20:32:26Z</dcterms:modified>
</cp:coreProperties>
</file>