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109"/>
  <workbookPr/>
  <mc:AlternateContent xmlns:mc="http://schemas.openxmlformats.org/markup-compatibility/2006">
    <mc:Choice Requires="x15">
      <x15ac:absPath xmlns:x15ac="http://schemas.microsoft.com/office/spreadsheetml/2010/11/ac" url="/Users/mathieu/Desktop/"/>
    </mc:Choice>
  </mc:AlternateContent>
  <bookViews>
    <workbookView xWindow="0" yWindow="460" windowWidth="25600" windowHeight="14720"/>
  </bookViews>
  <sheets>
    <sheet name="Fig. 1C, E, F" sheetId="1" r:id="rId1"/>
    <sheet name="Fig. 1D" sheetId="3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8" i="1" l="1"/>
  <c r="D88" i="1"/>
  <c r="E66" i="1"/>
  <c r="D71" i="1"/>
  <c r="E83" i="1"/>
  <c r="E84" i="1"/>
  <c r="E93" i="1"/>
  <c r="E87" i="1"/>
  <c r="E95" i="1"/>
  <c r="E86" i="1"/>
  <c r="E85" i="1"/>
  <c r="E94" i="1"/>
  <c r="D53" i="1"/>
  <c r="C70" i="1"/>
  <c r="E70" i="1"/>
  <c r="C69" i="1"/>
  <c r="E69" i="1"/>
  <c r="E78" i="1"/>
  <c r="C68" i="1"/>
  <c r="E68" i="1"/>
  <c r="E77" i="1"/>
  <c r="C67" i="1"/>
  <c r="E67" i="1"/>
  <c r="C66" i="1"/>
  <c r="C71" i="1"/>
  <c r="F53" i="1"/>
  <c r="E53" i="1"/>
  <c r="C53" i="1"/>
  <c r="J52" i="1"/>
  <c r="J60" i="1"/>
  <c r="I52" i="1"/>
  <c r="I60" i="1"/>
  <c r="H52" i="1"/>
  <c r="H60" i="1"/>
  <c r="G52" i="1"/>
  <c r="G60" i="1"/>
  <c r="J51" i="1"/>
  <c r="J59" i="1"/>
  <c r="I51" i="1"/>
  <c r="I59" i="1"/>
  <c r="H51" i="1"/>
  <c r="H59" i="1"/>
  <c r="G51" i="1"/>
  <c r="G59" i="1"/>
  <c r="J50" i="1"/>
  <c r="I50" i="1"/>
  <c r="H50" i="1"/>
  <c r="G50" i="1"/>
  <c r="J49" i="1"/>
  <c r="J58" i="1"/>
  <c r="J61" i="1"/>
  <c r="I49" i="1"/>
  <c r="I58" i="1"/>
  <c r="I61" i="1"/>
  <c r="H49" i="1"/>
  <c r="H58" i="1"/>
  <c r="H61" i="1"/>
  <c r="G49" i="1"/>
  <c r="G58" i="1"/>
  <c r="G61" i="1"/>
  <c r="F8" i="1"/>
  <c r="I8" i="1"/>
  <c r="F12" i="1"/>
  <c r="I12" i="1"/>
  <c r="I33" i="1"/>
  <c r="G19" i="1"/>
  <c r="G20" i="1"/>
  <c r="G21" i="1"/>
  <c r="G22" i="1"/>
  <c r="G23" i="1"/>
  <c r="G24" i="1"/>
  <c r="G25" i="1"/>
  <c r="G26" i="1"/>
  <c r="G27" i="1"/>
  <c r="G28" i="1"/>
  <c r="E28" i="1"/>
  <c r="D28" i="1"/>
  <c r="C28" i="1"/>
  <c r="H27" i="1"/>
  <c r="F27" i="1"/>
  <c r="I27" i="1"/>
  <c r="H26" i="1"/>
  <c r="F26" i="1"/>
  <c r="I26" i="1"/>
  <c r="H25" i="1"/>
  <c r="F25" i="1"/>
  <c r="I25" i="1"/>
  <c r="H24" i="1"/>
  <c r="F24" i="1"/>
  <c r="I24" i="1"/>
  <c r="H23" i="1"/>
  <c r="F23" i="1"/>
  <c r="I23" i="1"/>
  <c r="H22" i="1"/>
  <c r="H42" i="1"/>
  <c r="F22" i="1"/>
  <c r="I22" i="1"/>
  <c r="H21" i="1"/>
  <c r="H41" i="1"/>
  <c r="F21" i="1"/>
  <c r="I21" i="1"/>
  <c r="I41" i="1"/>
  <c r="H20" i="1"/>
  <c r="F20" i="1"/>
  <c r="I20" i="1"/>
  <c r="H19" i="1"/>
  <c r="F19" i="1"/>
  <c r="F28" i="1"/>
  <c r="F6" i="1"/>
  <c r="F7" i="1"/>
  <c r="F9" i="1"/>
  <c r="F10" i="1"/>
  <c r="F11" i="1"/>
  <c r="F13" i="1"/>
  <c r="F14" i="1"/>
  <c r="F15" i="1"/>
  <c r="E15" i="1"/>
  <c r="D15" i="1"/>
  <c r="C15" i="1"/>
  <c r="I14" i="1"/>
  <c r="G14" i="1"/>
  <c r="H14" i="1"/>
  <c r="I13" i="1"/>
  <c r="G13" i="1"/>
  <c r="H13" i="1"/>
  <c r="G12" i="1"/>
  <c r="H12" i="1"/>
  <c r="I11" i="1"/>
  <c r="G11" i="1"/>
  <c r="H11" i="1"/>
  <c r="I10" i="1"/>
  <c r="G10" i="1"/>
  <c r="H10" i="1"/>
  <c r="I9" i="1"/>
  <c r="I34" i="1"/>
  <c r="G9" i="1"/>
  <c r="H9" i="1"/>
  <c r="H34" i="1"/>
  <c r="G8" i="1"/>
  <c r="H8" i="1"/>
  <c r="H33" i="1"/>
  <c r="I7" i="1"/>
  <c r="G7" i="1"/>
  <c r="H7" i="1"/>
  <c r="I6" i="1"/>
  <c r="I32" i="1"/>
  <c r="I35" i="1"/>
  <c r="G6" i="1"/>
  <c r="G15" i="1"/>
  <c r="E9" i="3"/>
  <c r="D9" i="3"/>
  <c r="E16" i="3"/>
  <c r="D16" i="3"/>
  <c r="C16" i="3"/>
  <c r="C9" i="3"/>
  <c r="H8" i="3"/>
  <c r="G8" i="3"/>
  <c r="F8" i="3"/>
  <c r="H7" i="3"/>
  <c r="G7" i="3"/>
  <c r="F7" i="3"/>
  <c r="H6" i="3"/>
  <c r="G6" i="3"/>
  <c r="F6" i="3"/>
  <c r="H40" i="1"/>
  <c r="H43" i="1"/>
  <c r="I42" i="1"/>
  <c r="E96" i="1"/>
  <c r="H6" i="1"/>
  <c r="H32" i="1"/>
  <c r="H35" i="1"/>
  <c r="E76" i="1"/>
  <c r="E79" i="1"/>
  <c r="I19" i="1"/>
  <c r="I40" i="1"/>
  <c r="I43" i="1"/>
</calcChain>
</file>

<file path=xl/sharedStrings.xml><?xml version="1.0" encoding="utf-8"?>
<sst xmlns="http://schemas.openxmlformats.org/spreadsheetml/2006/main" count="146" uniqueCount="50">
  <si>
    <r>
      <t xml:space="preserve">E14.5 </t>
    </r>
    <r>
      <rPr>
        <i/>
        <sz val="16"/>
        <color theme="0"/>
        <rFont val="Arial"/>
        <family val="2"/>
      </rPr>
      <t>Htr3a</t>
    </r>
    <r>
      <rPr>
        <sz val="16"/>
        <color theme="0"/>
        <rFont val="Arial"/>
        <family val="2"/>
      </rPr>
      <t xml:space="preserve"> mRNA STUDY (PRESENTED IN FIGURE 1F)</t>
    </r>
  </si>
  <si>
    <t>image</t>
  </si>
  <si>
    <t>Full POA</t>
  </si>
  <si>
    <r>
      <rPr>
        <i/>
        <sz val="12"/>
        <color theme="1"/>
        <rFont val="Arial"/>
        <family val="2"/>
      </rPr>
      <t>Htr3a</t>
    </r>
    <r>
      <rPr>
        <sz val="12"/>
        <color theme="1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vertAlign val="superscript"/>
        <sz val="12"/>
        <color rgb="FF00B050"/>
        <rFont val="Arial"/>
        <family val="2"/>
      </rPr>
      <t>+</t>
    </r>
  </si>
  <si>
    <r>
      <t xml:space="preserve">% of </t>
    </r>
    <r>
      <rPr>
        <i/>
        <sz val="12"/>
        <color theme="1"/>
        <rFont val="Arial"/>
        <family val="2"/>
      </rPr>
      <t>Htr3a-</t>
    </r>
    <r>
      <rPr>
        <sz val="12"/>
        <color rgb="FF00B050"/>
        <rFont val="Arial"/>
        <family val="2"/>
      </rPr>
      <t>GFP+</t>
    </r>
    <r>
      <rPr>
        <sz val="12"/>
        <color theme="1"/>
        <rFont val="Arial"/>
        <family val="2"/>
      </rPr>
      <t xml:space="preserve"> that have </t>
    </r>
    <r>
      <rPr>
        <i/>
        <sz val="12"/>
        <color theme="1"/>
        <rFont val="Arial"/>
        <family val="2"/>
      </rPr>
      <t xml:space="preserve">Htr3a </t>
    </r>
    <r>
      <rPr>
        <sz val="12"/>
        <color theme="1"/>
        <rFont val="Arial"/>
        <family val="2"/>
      </rPr>
      <t>mRNA</t>
    </r>
  </si>
  <si>
    <t>POA1 left</t>
  </si>
  <si>
    <t>POA2 right</t>
  </si>
  <si>
    <t>POA3 left</t>
  </si>
  <si>
    <t>Total</t>
  </si>
  <si>
    <r>
      <rPr>
        <i/>
        <sz val="12"/>
        <color theme="1"/>
        <rFont val="Arial"/>
        <family val="2"/>
      </rPr>
      <t>Htr3a</t>
    </r>
    <r>
      <rPr>
        <sz val="12"/>
        <color theme="1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vertAlign val="superscript"/>
        <sz val="12"/>
        <color rgb="FF00B050"/>
        <rFont val="Arial"/>
        <family val="2"/>
      </rPr>
      <t>+</t>
    </r>
    <r>
      <rPr>
        <sz val="12"/>
        <color theme="1"/>
        <rFont val="Arial"/>
        <family val="2"/>
      </rPr>
      <t>/</t>
    </r>
    <r>
      <rPr>
        <i/>
        <sz val="12"/>
        <color theme="1"/>
        <rFont val="Arial"/>
        <family val="2"/>
      </rPr>
      <t>Htr3a</t>
    </r>
    <r>
      <rPr>
        <sz val="12"/>
        <color theme="1"/>
        <rFont val="Arial"/>
        <family val="2"/>
      </rPr>
      <t xml:space="preserve"> mRNA</t>
    </r>
    <r>
      <rPr>
        <vertAlign val="superscript"/>
        <sz val="12"/>
        <color theme="1"/>
        <rFont val="Arial"/>
        <family val="2"/>
      </rPr>
      <t>+</t>
    </r>
  </si>
  <si>
    <t>Htr3a mRNA</t>
  </si>
  <si>
    <t>E14.5 TFs STUDY (PRESENTED IN FIGURE 1C, E and F)</t>
  </si>
  <si>
    <t>Coloc zone of POA</t>
  </si>
  <si>
    <r>
      <rPr>
        <i/>
        <sz val="12"/>
        <color theme="1"/>
        <rFont val="Arial"/>
        <family val="2"/>
      </rPr>
      <t>Htr3a</t>
    </r>
    <r>
      <rPr>
        <sz val="12"/>
        <color theme="1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vertAlign val="superscript"/>
        <sz val="12"/>
        <color rgb="FF00B050"/>
        <rFont val="Arial"/>
        <family val="2"/>
      </rPr>
      <t>+</t>
    </r>
    <r>
      <rPr>
        <sz val="12"/>
        <color theme="1"/>
        <rFont val="Arial"/>
        <family val="2"/>
      </rPr>
      <t xml:space="preserve"> total</t>
    </r>
  </si>
  <si>
    <t>NR2F2/SP8</t>
  </si>
  <si>
    <t>POA1 right</t>
  </si>
  <si>
    <t>POA3 right</t>
  </si>
  <si>
    <t>PROX1</t>
  </si>
  <si>
    <t>Brain average</t>
  </si>
  <si>
    <t>Overlap zone</t>
  </si>
  <si>
    <t>b1</t>
  </si>
  <si>
    <t>b2</t>
  </si>
  <si>
    <t>b3</t>
  </si>
  <si>
    <t>Average</t>
  </si>
  <si>
    <t>NKX2.1</t>
  </si>
  <si>
    <t>POA1left</t>
  </si>
  <si>
    <t>POA1right</t>
  </si>
  <si>
    <t>POA2left</t>
  </si>
  <si>
    <t>POA2right</t>
  </si>
  <si>
    <t>POA3</t>
  </si>
  <si>
    <r>
      <rPr>
        <i/>
        <sz val="12"/>
        <color theme="1"/>
        <rFont val="Arial"/>
        <family val="2"/>
      </rPr>
      <t>Hmx3</t>
    </r>
    <r>
      <rPr>
        <sz val="12"/>
        <color theme="1"/>
        <rFont val="Arial"/>
        <family val="2"/>
      </rPr>
      <t>-</t>
    </r>
    <r>
      <rPr>
        <sz val="12"/>
        <color rgb="FFFF0000"/>
        <rFont val="Arial"/>
        <family val="2"/>
      </rPr>
      <t>tdTOM</t>
    </r>
    <r>
      <rPr>
        <vertAlign val="superscript"/>
        <sz val="12"/>
        <color rgb="FFFF0000"/>
        <rFont val="Arial"/>
        <family val="2"/>
      </rPr>
      <t>+</t>
    </r>
  </si>
  <si>
    <r>
      <rPr>
        <i/>
        <sz val="12"/>
        <color theme="1"/>
        <rFont val="Arial"/>
        <family val="2"/>
      </rPr>
      <t>Hmx3</t>
    </r>
    <r>
      <rPr>
        <sz val="12"/>
        <color theme="1"/>
        <rFont val="Arial"/>
        <family val="2"/>
      </rPr>
      <t>-</t>
    </r>
    <r>
      <rPr>
        <sz val="12"/>
        <color rgb="FFFF0000"/>
        <rFont val="Arial"/>
        <family val="2"/>
      </rPr>
      <t>tdTOM</t>
    </r>
    <r>
      <rPr>
        <vertAlign val="superscript"/>
        <sz val="12"/>
        <color rgb="FFFF0000"/>
        <rFont val="Arial"/>
        <family val="2"/>
      </rPr>
      <t>+</t>
    </r>
    <r>
      <rPr>
        <sz val="12"/>
        <color theme="1"/>
        <rFont val="Arial"/>
        <family val="2"/>
      </rPr>
      <t>/</t>
    </r>
    <r>
      <rPr>
        <i/>
        <sz val="12"/>
        <color theme="1"/>
        <rFont val="Arial"/>
        <family val="2"/>
      </rPr>
      <t>Htr3a</t>
    </r>
    <r>
      <rPr>
        <sz val="12"/>
        <color theme="1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vertAlign val="superscript"/>
        <sz val="12"/>
        <color rgb="FF00B050"/>
        <rFont val="Arial"/>
        <family val="2"/>
      </rPr>
      <t>+</t>
    </r>
  </si>
  <si>
    <r>
      <rPr>
        <i/>
        <sz val="12"/>
        <color theme="1"/>
        <rFont val="Arial"/>
        <family val="2"/>
      </rPr>
      <t>Hmx3</t>
    </r>
    <r>
      <rPr>
        <sz val="12"/>
        <color theme="1"/>
        <rFont val="Arial"/>
        <family val="2"/>
      </rPr>
      <t>-</t>
    </r>
    <r>
      <rPr>
        <sz val="12"/>
        <color rgb="FFFF0000"/>
        <rFont val="Arial"/>
        <family val="2"/>
      </rPr>
      <t>tdTOM</t>
    </r>
    <r>
      <rPr>
        <vertAlign val="superscript"/>
        <sz val="12"/>
        <color rgb="FFFF0000"/>
        <rFont val="Arial"/>
        <family val="2"/>
      </rPr>
      <t>+</t>
    </r>
    <r>
      <rPr>
        <sz val="12"/>
        <color theme="1"/>
        <rFont val="Arial"/>
        <family val="2"/>
      </rPr>
      <t xml:space="preserve"> total</t>
    </r>
  </si>
  <si>
    <r>
      <t xml:space="preserve">% of </t>
    </r>
    <r>
      <rPr>
        <i/>
        <sz val="12"/>
        <color theme="1"/>
        <rFont val="Arial"/>
        <family val="2"/>
      </rPr>
      <t>Htr3a</t>
    </r>
    <r>
      <rPr>
        <sz val="12"/>
        <color theme="1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vertAlign val="superscript"/>
        <sz val="12"/>
        <color rgb="FF00B050"/>
        <rFont val="Arial"/>
        <family val="2"/>
      </rPr>
      <t>+</t>
    </r>
    <r>
      <rPr>
        <sz val="12"/>
        <color theme="1"/>
        <rFont val="Arial"/>
        <family val="2"/>
      </rPr>
      <t xml:space="preserve"> that are </t>
    </r>
    <r>
      <rPr>
        <i/>
        <sz val="12"/>
        <color theme="1"/>
        <rFont val="Arial"/>
        <family val="2"/>
      </rPr>
      <t>Hmx3</t>
    </r>
    <r>
      <rPr>
        <sz val="12"/>
        <color theme="1"/>
        <rFont val="Arial"/>
        <family val="2"/>
      </rPr>
      <t>-</t>
    </r>
    <r>
      <rPr>
        <sz val="12"/>
        <color rgb="FFFF0000"/>
        <rFont val="Arial"/>
        <family val="2"/>
      </rPr>
      <t>tdTOM</t>
    </r>
    <r>
      <rPr>
        <vertAlign val="superscript"/>
        <sz val="12"/>
        <color rgb="FFFF0000"/>
        <rFont val="Arial"/>
        <family val="2"/>
      </rPr>
      <t>+</t>
    </r>
  </si>
  <si>
    <r>
      <t xml:space="preserve">% of </t>
    </r>
    <r>
      <rPr>
        <i/>
        <sz val="12"/>
        <color theme="1"/>
        <rFont val="Arial"/>
        <family val="2"/>
      </rPr>
      <t>Hmx3</t>
    </r>
    <r>
      <rPr>
        <sz val="12"/>
        <color theme="1"/>
        <rFont val="Arial"/>
        <family val="2"/>
      </rPr>
      <t>-</t>
    </r>
    <r>
      <rPr>
        <sz val="12"/>
        <color rgb="FFFF0000"/>
        <rFont val="Arial"/>
        <family val="2"/>
      </rPr>
      <t>tdTOM</t>
    </r>
    <r>
      <rPr>
        <vertAlign val="superscript"/>
        <sz val="12"/>
        <color rgb="FFFF0000"/>
        <rFont val="Arial"/>
        <family val="2"/>
      </rPr>
      <t>+</t>
    </r>
    <r>
      <rPr>
        <sz val="12"/>
        <color theme="1"/>
        <rFont val="Arial"/>
        <family val="2"/>
      </rPr>
      <t xml:space="preserve"> that are </t>
    </r>
    <r>
      <rPr>
        <i/>
        <sz val="12"/>
        <color theme="1"/>
        <rFont val="Arial"/>
        <family val="2"/>
      </rPr>
      <t>Htr3a</t>
    </r>
    <r>
      <rPr>
        <sz val="12"/>
        <color theme="1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vertAlign val="superscript"/>
        <sz val="12"/>
        <color rgb="FF00B050"/>
        <rFont val="Arial"/>
        <family val="2"/>
      </rPr>
      <t>+</t>
    </r>
  </si>
  <si>
    <r>
      <rPr>
        <i/>
        <sz val="12"/>
        <color theme="1"/>
        <rFont val="Arial"/>
        <family val="2"/>
      </rPr>
      <t>Hmx3</t>
    </r>
    <r>
      <rPr>
        <sz val="12"/>
        <color theme="1"/>
        <rFont val="Arial"/>
        <family val="2"/>
      </rPr>
      <t>-</t>
    </r>
    <r>
      <rPr>
        <sz val="12"/>
        <color rgb="FFFF0000"/>
        <rFont val="Arial"/>
        <family val="2"/>
      </rPr>
      <t>tdTOM</t>
    </r>
    <r>
      <rPr>
        <vertAlign val="superscript"/>
        <sz val="12"/>
        <color rgb="FFFF0000"/>
        <rFont val="Arial"/>
        <family val="2"/>
      </rPr>
      <t>+</t>
    </r>
    <r>
      <rPr>
        <sz val="12"/>
        <color theme="1"/>
        <rFont val="Arial"/>
        <family val="2"/>
      </rPr>
      <t>/</t>
    </r>
    <r>
      <rPr>
        <i/>
        <sz val="12"/>
        <color theme="1"/>
        <rFont val="Arial"/>
        <family val="2"/>
      </rPr>
      <t>Htr3a</t>
    </r>
    <r>
      <rPr>
        <sz val="12"/>
        <color theme="1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vertAlign val="superscript"/>
        <sz val="12"/>
        <color rgb="FF00B050"/>
        <rFont val="Arial"/>
        <family val="2"/>
      </rPr>
      <t>+</t>
    </r>
    <r>
      <rPr>
        <sz val="12"/>
        <color theme="1"/>
        <rFont val="Arial"/>
        <family val="2"/>
      </rPr>
      <t>/NR2F2</t>
    </r>
    <r>
      <rPr>
        <vertAlign val="superscript"/>
        <sz val="12"/>
        <color theme="1"/>
        <rFont val="Arial"/>
        <family val="2"/>
      </rPr>
      <t>+</t>
    </r>
  </si>
  <si>
    <r>
      <rPr>
        <i/>
        <sz val="12"/>
        <color theme="1"/>
        <rFont val="Arial"/>
        <family val="2"/>
      </rPr>
      <t>Hmx3</t>
    </r>
    <r>
      <rPr>
        <sz val="12"/>
        <color theme="1"/>
        <rFont val="Arial"/>
        <family val="2"/>
      </rPr>
      <t>-</t>
    </r>
    <r>
      <rPr>
        <sz val="12"/>
        <color rgb="FFFF0000"/>
        <rFont val="Arial"/>
        <family val="2"/>
      </rPr>
      <t>tdTOM</t>
    </r>
    <r>
      <rPr>
        <vertAlign val="superscript"/>
        <sz val="12"/>
        <color rgb="FFFF0000"/>
        <rFont val="Arial"/>
        <family val="2"/>
      </rPr>
      <t>+</t>
    </r>
    <r>
      <rPr>
        <sz val="12"/>
        <color theme="1"/>
        <rFont val="Arial"/>
        <family val="2"/>
      </rPr>
      <t>/</t>
    </r>
    <r>
      <rPr>
        <i/>
        <sz val="12"/>
        <color theme="1"/>
        <rFont val="Arial"/>
        <family val="2"/>
      </rPr>
      <t>Htr3a</t>
    </r>
    <r>
      <rPr>
        <sz val="12"/>
        <color theme="1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vertAlign val="superscript"/>
        <sz val="12"/>
        <color rgb="FF00B050"/>
        <rFont val="Arial"/>
        <family val="2"/>
      </rPr>
      <t>+</t>
    </r>
    <r>
      <rPr>
        <sz val="12"/>
        <color theme="1"/>
        <rFont val="Arial"/>
        <family val="2"/>
      </rPr>
      <t>/NR2F2</t>
    </r>
    <r>
      <rPr>
        <vertAlign val="superscript"/>
        <sz val="12"/>
        <color theme="1"/>
        <rFont val="Arial"/>
        <family val="2"/>
      </rPr>
      <t>+</t>
    </r>
    <r>
      <rPr>
        <sz val="12"/>
        <color theme="1"/>
        <rFont val="Arial"/>
        <family val="2"/>
      </rPr>
      <t>/SP8</t>
    </r>
    <r>
      <rPr>
        <vertAlign val="superscript"/>
        <sz val="12"/>
        <color theme="1"/>
        <rFont val="Arial"/>
        <family val="2"/>
      </rPr>
      <t>+</t>
    </r>
  </si>
  <si>
    <r>
      <rPr>
        <i/>
        <sz val="12"/>
        <color theme="1"/>
        <rFont val="Arial"/>
        <family val="2"/>
      </rPr>
      <t>Hmx3</t>
    </r>
    <r>
      <rPr>
        <sz val="12"/>
        <color theme="1"/>
        <rFont val="Arial"/>
        <family val="2"/>
      </rPr>
      <t>-</t>
    </r>
    <r>
      <rPr>
        <sz val="12"/>
        <color rgb="FFFF0000"/>
        <rFont val="Arial"/>
        <family val="2"/>
      </rPr>
      <t>tdTOM</t>
    </r>
    <r>
      <rPr>
        <vertAlign val="superscript"/>
        <sz val="12"/>
        <color rgb="FFFF0000"/>
        <rFont val="Arial"/>
        <family val="2"/>
      </rPr>
      <t>+</t>
    </r>
    <r>
      <rPr>
        <sz val="12"/>
        <color theme="1"/>
        <rFont val="Arial"/>
        <family val="2"/>
      </rPr>
      <t>/</t>
    </r>
    <r>
      <rPr>
        <i/>
        <sz val="12"/>
        <color theme="1"/>
        <rFont val="Arial"/>
        <family val="2"/>
      </rPr>
      <t>Htr3a</t>
    </r>
    <r>
      <rPr>
        <sz val="12"/>
        <color theme="1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vertAlign val="superscript"/>
        <sz val="12"/>
        <color rgb="FF00B050"/>
        <rFont val="Arial"/>
        <family val="2"/>
      </rPr>
      <t>+</t>
    </r>
    <r>
      <rPr>
        <sz val="12"/>
        <color theme="1"/>
        <rFont val="Arial"/>
        <family val="2"/>
      </rPr>
      <t>/SP8</t>
    </r>
    <r>
      <rPr>
        <vertAlign val="superscript"/>
        <sz val="12"/>
        <color theme="1"/>
        <rFont val="Arial"/>
        <family val="2"/>
      </rPr>
      <t>+</t>
    </r>
  </si>
  <si>
    <r>
      <t>% of NR2F2</t>
    </r>
    <r>
      <rPr>
        <vertAlign val="superscript"/>
        <sz val="12"/>
        <color theme="1"/>
        <rFont val="Arial"/>
        <family val="2"/>
      </rPr>
      <t>+</t>
    </r>
    <r>
      <rPr>
        <sz val="12"/>
        <color theme="1"/>
        <rFont val="Arial"/>
        <family val="2"/>
      </rPr>
      <t xml:space="preserve"> in </t>
    </r>
    <r>
      <rPr>
        <i/>
        <sz val="12"/>
        <color theme="1"/>
        <rFont val="Arial"/>
        <family val="2"/>
      </rPr>
      <t>Hmx3</t>
    </r>
    <r>
      <rPr>
        <sz val="12"/>
        <color theme="1"/>
        <rFont val="Arial"/>
        <family val="2"/>
      </rPr>
      <t>-</t>
    </r>
    <r>
      <rPr>
        <sz val="12"/>
        <color rgb="FFFF0000"/>
        <rFont val="Arial"/>
        <family val="2"/>
      </rPr>
      <t>tdTOM</t>
    </r>
    <r>
      <rPr>
        <vertAlign val="superscript"/>
        <sz val="12"/>
        <color rgb="FFFF0000"/>
        <rFont val="Arial"/>
        <family val="2"/>
      </rPr>
      <t>+</t>
    </r>
    <r>
      <rPr>
        <sz val="12"/>
        <color theme="1"/>
        <rFont val="Arial"/>
        <family val="2"/>
      </rPr>
      <t>/</t>
    </r>
    <r>
      <rPr>
        <i/>
        <sz val="12"/>
        <color theme="1"/>
        <rFont val="Arial"/>
        <family val="2"/>
      </rPr>
      <t>Htr3a</t>
    </r>
    <r>
      <rPr>
        <sz val="12"/>
        <color theme="1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vertAlign val="superscript"/>
        <sz val="12"/>
        <color rgb="FF00B050"/>
        <rFont val="Arial"/>
        <family val="2"/>
      </rPr>
      <t>+</t>
    </r>
  </si>
  <si>
    <r>
      <t>% of NR2F2</t>
    </r>
    <r>
      <rPr>
        <vertAlign val="superscript"/>
        <sz val="12"/>
        <color theme="1"/>
        <rFont val="Arial"/>
        <family val="2"/>
      </rPr>
      <t>+</t>
    </r>
    <r>
      <rPr>
        <sz val="12"/>
        <color theme="1"/>
        <rFont val="Arial"/>
        <family val="2"/>
      </rPr>
      <t>/SP8</t>
    </r>
    <r>
      <rPr>
        <vertAlign val="superscript"/>
        <sz val="12"/>
        <color theme="1"/>
        <rFont val="Arial"/>
        <family val="2"/>
      </rPr>
      <t>+</t>
    </r>
    <r>
      <rPr>
        <sz val="12"/>
        <color theme="1"/>
        <rFont val="Arial"/>
        <family val="2"/>
      </rPr>
      <t xml:space="preserve"> in </t>
    </r>
    <r>
      <rPr>
        <i/>
        <sz val="12"/>
        <color theme="1"/>
        <rFont val="Arial"/>
        <family val="2"/>
      </rPr>
      <t>Hmx3</t>
    </r>
    <r>
      <rPr>
        <sz val="12"/>
        <color theme="1"/>
        <rFont val="Arial"/>
        <family val="2"/>
      </rPr>
      <t>-</t>
    </r>
    <r>
      <rPr>
        <sz val="12"/>
        <color rgb="FFFF0000"/>
        <rFont val="Arial"/>
        <family val="2"/>
      </rPr>
      <t>tdTOM</t>
    </r>
    <r>
      <rPr>
        <vertAlign val="superscript"/>
        <sz val="12"/>
        <color rgb="FFFF0000"/>
        <rFont val="Arial"/>
        <family val="2"/>
      </rPr>
      <t>+</t>
    </r>
    <r>
      <rPr>
        <sz val="12"/>
        <color theme="1"/>
        <rFont val="Arial"/>
        <family val="2"/>
      </rPr>
      <t>/</t>
    </r>
    <r>
      <rPr>
        <i/>
        <sz val="12"/>
        <color theme="1"/>
        <rFont val="Arial"/>
        <family val="2"/>
      </rPr>
      <t>Htr3a</t>
    </r>
    <r>
      <rPr>
        <sz val="12"/>
        <color theme="1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vertAlign val="superscript"/>
        <sz val="12"/>
        <color rgb="FF00B050"/>
        <rFont val="Arial"/>
        <family val="2"/>
      </rPr>
      <t>+</t>
    </r>
  </si>
  <si>
    <r>
      <t>% of SP8</t>
    </r>
    <r>
      <rPr>
        <vertAlign val="superscript"/>
        <sz val="12"/>
        <color theme="1"/>
        <rFont val="Arial"/>
        <family val="2"/>
      </rPr>
      <t>+</t>
    </r>
    <r>
      <rPr>
        <sz val="12"/>
        <color theme="1"/>
        <rFont val="Arial"/>
        <family val="2"/>
      </rPr>
      <t xml:space="preserve"> in </t>
    </r>
    <r>
      <rPr>
        <i/>
        <sz val="12"/>
        <color theme="1"/>
        <rFont val="Arial"/>
        <family val="2"/>
      </rPr>
      <t>Hmx3</t>
    </r>
    <r>
      <rPr>
        <sz val="12"/>
        <color theme="1"/>
        <rFont val="Arial"/>
        <family val="2"/>
      </rPr>
      <t>-</t>
    </r>
    <r>
      <rPr>
        <sz val="12"/>
        <color rgb="FFFF0000"/>
        <rFont val="Arial"/>
        <family val="2"/>
      </rPr>
      <t>tdTOM</t>
    </r>
    <r>
      <rPr>
        <vertAlign val="superscript"/>
        <sz val="12"/>
        <color rgb="FFFF0000"/>
        <rFont val="Arial"/>
        <family val="2"/>
      </rPr>
      <t>+</t>
    </r>
    <r>
      <rPr>
        <sz val="12"/>
        <color theme="1"/>
        <rFont val="Arial"/>
        <family val="2"/>
      </rPr>
      <t>/</t>
    </r>
    <r>
      <rPr>
        <i/>
        <sz val="12"/>
        <color theme="1"/>
        <rFont val="Arial"/>
        <family val="2"/>
      </rPr>
      <t>Htr3a</t>
    </r>
    <r>
      <rPr>
        <sz val="12"/>
        <color theme="1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vertAlign val="superscript"/>
        <sz val="12"/>
        <color rgb="FF00B050"/>
        <rFont val="Arial"/>
        <family val="2"/>
      </rPr>
      <t>+</t>
    </r>
  </si>
  <si>
    <r>
      <t xml:space="preserve">% of NO STAIN in </t>
    </r>
    <r>
      <rPr>
        <i/>
        <sz val="12"/>
        <color theme="1"/>
        <rFont val="Arial"/>
        <family val="2"/>
      </rPr>
      <t>Hmx3</t>
    </r>
    <r>
      <rPr>
        <sz val="12"/>
        <color theme="1"/>
        <rFont val="Arial"/>
        <family val="2"/>
      </rPr>
      <t>-</t>
    </r>
    <r>
      <rPr>
        <sz val="12"/>
        <color rgb="FFFF0000"/>
        <rFont val="Arial"/>
        <family val="2"/>
      </rPr>
      <t>tdTOM</t>
    </r>
    <r>
      <rPr>
        <vertAlign val="superscript"/>
        <sz val="12"/>
        <color rgb="FFFF0000"/>
        <rFont val="Arial"/>
        <family val="2"/>
      </rPr>
      <t>+</t>
    </r>
    <r>
      <rPr>
        <sz val="12"/>
        <color theme="1"/>
        <rFont val="Arial"/>
        <family val="2"/>
      </rPr>
      <t>/</t>
    </r>
    <r>
      <rPr>
        <i/>
        <sz val="12"/>
        <color theme="1"/>
        <rFont val="Arial"/>
        <family val="2"/>
      </rPr>
      <t>Htr3a</t>
    </r>
    <r>
      <rPr>
        <sz val="12"/>
        <color theme="1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vertAlign val="superscript"/>
        <sz val="12"/>
        <color rgb="FF00B050"/>
        <rFont val="Arial"/>
        <family val="2"/>
      </rPr>
      <t>+</t>
    </r>
  </si>
  <si>
    <r>
      <rPr>
        <i/>
        <sz val="12"/>
        <color theme="1"/>
        <rFont val="Arial"/>
        <family val="2"/>
      </rPr>
      <t>Hmx3</t>
    </r>
    <r>
      <rPr>
        <sz val="12"/>
        <color theme="1"/>
        <rFont val="Arial"/>
        <family val="2"/>
      </rPr>
      <t>-</t>
    </r>
    <r>
      <rPr>
        <sz val="12"/>
        <color rgb="FFFF0000"/>
        <rFont val="Arial"/>
        <family val="2"/>
      </rPr>
      <t>tdTOM</t>
    </r>
    <r>
      <rPr>
        <vertAlign val="superscript"/>
        <sz val="12"/>
        <color rgb="FFFF0000"/>
        <rFont val="Arial"/>
        <family val="2"/>
      </rPr>
      <t>+</t>
    </r>
    <r>
      <rPr>
        <sz val="12"/>
        <color theme="1"/>
        <rFont val="Arial"/>
        <family val="2"/>
      </rPr>
      <t>/</t>
    </r>
    <r>
      <rPr>
        <i/>
        <sz val="12"/>
        <color theme="1"/>
        <rFont val="Arial"/>
        <family val="2"/>
      </rPr>
      <t>Htr3a</t>
    </r>
    <r>
      <rPr>
        <sz val="12"/>
        <color theme="1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vertAlign val="superscript"/>
        <sz val="12"/>
        <color rgb="FF00B050"/>
        <rFont val="Arial"/>
        <family val="2"/>
      </rPr>
      <t>+</t>
    </r>
    <r>
      <rPr>
        <sz val="12"/>
        <color theme="1"/>
        <rFont val="Arial"/>
        <family val="2"/>
      </rPr>
      <t>/PROX1</t>
    </r>
    <r>
      <rPr>
        <vertAlign val="superscript"/>
        <sz val="12"/>
        <color theme="1"/>
        <rFont val="Arial"/>
        <family val="2"/>
      </rPr>
      <t>+</t>
    </r>
  </si>
  <si>
    <r>
      <t>% of PROX1</t>
    </r>
    <r>
      <rPr>
        <vertAlign val="superscript"/>
        <sz val="12"/>
        <color theme="1"/>
        <rFont val="Arial"/>
        <family val="2"/>
      </rPr>
      <t>+</t>
    </r>
    <r>
      <rPr>
        <sz val="12"/>
        <color theme="1"/>
        <rFont val="Arial"/>
        <family val="2"/>
      </rPr>
      <t xml:space="preserve"> in </t>
    </r>
    <r>
      <rPr>
        <i/>
        <sz val="12"/>
        <color theme="1"/>
        <rFont val="Arial"/>
        <family val="2"/>
      </rPr>
      <t>Hmx3</t>
    </r>
    <r>
      <rPr>
        <sz val="12"/>
        <color theme="1"/>
        <rFont val="Arial"/>
        <family val="2"/>
      </rPr>
      <t>-</t>
    </r>
    <r>
      <rPr>
        <sz val="12"/>
        <color rgb="FFFF0000"/>
        <rFont val="Arial"/>
        <family val="2"/>
      </rPr>
      <t>tdTOM</t>
    </r>
    <r>
      <rPr>
        <vertAlign val="superscript"/>
        <sz val="12"/>
        <color rgb="FFFF0000"/>
        <rFont val="Arial"/>
        <family val="2"/>
      </rPr>
      <t>+</t>
    </r>
    <r>
      <rPr>
        <sz val="12"/>
        <color theme="1"/>
        <rFont val="Arial"/>
        <family val="2"/>
      </rPr>
      <t>/</t>
    </r>
    <r>
      <rPr>
        <i/>
        <sz val="12"/>
        <color theme="1"/>
        <rFont val="Arial"/>
        <family val="2"/>
      </rPr>
      <t>Htr3a</t>
    </r>
    <r>
      <rPr>
        <sz val="12"/>
        <color theme="1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vertAlign val="superscript"/>
        <sz val="12"/>
        <color rgb="FF00B050"/>
        <rFont val="Arial"/>
        <family val="2"/>
      </rPr>
      <t>+</t>
    </r>
  </si>
  <si>
    <r>
      <rPr>
        <i/>
        <sz val="12"/>
        <color theme="1"/>
        <rFont val="Arial"/>
        <family val="2"/>
      </rPr>
      <t>Hmx3</t>
    </r>
    <r>
      <rPr>
        <sz val="12"/>
        <color theme="1"/>
        <rFont val="Arial"/>
        <family val="2"/>
      </rPr>
      <t>-</t>
    </r>
    <r>
      <rPr>
        <sz val="12"/>
        <color rgb="FFFF0000"/>
        <rFont val="Arial"/>
        <family val="2"/>
      </rPr>
      <t>tdTOM</t>
    </r>
    <r>
      <rPr>
        <vertAlign val="superscript"/>
        <sz val="12"/>
        <color rgb="FFFF0000"/>
        <rFont val="Arial"/>
        <family val="2"/>
      </rPr>
      <t>+</t>
    </r>
    <r>
      <rPr>
        <sz val="12"/>
        <color theme="1"/>
        <rFont val="Arial"/>
        <family val="2"/>
      </rPr>
      <t>/</t>
    </r>
    <r>
      <rPr>
        <i/>
        <sz val="12"/>
        <color theme="1"/>
        <rFont val="Arial"/>
        <family val="2"/>
      </rPr>
      <t>Htr3a</t>
    </r>
    <r>
      <rPr>
        <sz val="12"/>
        <color theme="1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vertAlign val="superscript"/>
        <sz val="12"/>
        <color rgb="FF00B050"/>
        <rFont val="Arial"/>
        <family val="2"/>
      </rPr>
      <t>+</t>
    </r>
    <r>
      <rPr>
        <sz val="12"/>
        <color theme="1"/>
        <rFont val="Arial"/>
        <family val="2"/>
      </rPr>
      <t>/NKX2.1</t>
    </r>
    <r>
      <rPr>
        <vertAlign val="superscript"/>
        <sz val="12"/>
        <color theme="1"/>
        <rFont val="Arial"/>
        <family val="2"/>
      </rPr>
      <t>+</t>
    </r>
  </si>
  <si>
    <r>
      <t>% of NKX2.1</t>
    </r>
    <r>
      <rPr>
        <vertAlign val="superscript"/>
        <sz val="12"/>
        <color theme="1"/>
        <rFont val="Arial"/>
        <family val="2"/>
      </rPr>
      <t>+</t>
    </r>
    <r>
      <rPr>
        <sz val="12"/>
        <color theme="1"/>
        <rFont val="Arial"/>
        <family val="2"/>
      </rPr>
      <t xml:space="preserve"> in </t>
    </r>
    <r>
      <rPr>
        <i/>
        <sz val="12"/>
        <color theme="1"/>
        <rFont val="Arial"/>
        <family val="2"/>
      </rPr>
      <t>Hmx3</t>
    </r>
    <r>
      <rPr>
        <sz val="12"/>
        <color theme="1"/>
        <rFont val="Arial"/>
        <family val="2"/>
      </rPr>
      <t>-</t>
    </r>
    <r>
      <rPr>
        <sz val="12"/>
        <color rgb="FFFF0000"/>
        <rFont val="Arial"/>
        <family val="2"/>
      </rPr>
      <t>tdTOM</t>
    </r>
    <r>
      <rPr>
        <vertAlign val="superscript"/>
        <sz val="12"/>
        <color rgb="FFFF0000"/>
        <rFont val="Arial"/>
        <family val="2"/>
      </rPr>
      <t>+</t>
    </r>
    <r>
      <rPr>
        <sz val="12"/>
        <color theme="1"/>
        <rFont val="Arial"/>
        <family val="2"/>
      </rPr>
      <t>/</t>
    </r>
    <r>
      <rPr>
        <i/>
        <sz val="12"/>
        <color theme="1"/>
        <rFont val="Arial"/>
        <family val="2"/>
      </rPr>
      <t>Htr3a</t>
    </r>
    <r>
      <rPr>
        <sz val="12"/>
        <color theme="1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vertAlign val="superscript"/>
        <sz val="12"/>
        <color rgb="FF00B050"/>
        <rFont val="Arial"/>
        <family val="2"/>
      </rPr>
      <t>+</t>
    </r>
  </si>
  <si>
    <r>
      <t xml:space="preserve">% of </t>
    </r>
    <r>
      <rPr>
        <i/>
        <sz val="12"/>
        <color theme="1"/>
        <rFont val="Arial"/>
        <family val="2"/>
      </rPr>
      <t>Hmx3</t>
    </r>
    <r>
      <rPr>
        <sz val="12"/>
        <color theme="1"/>
        <rFont val="Arial"/>
        <family val="2"/>
      </rPr>
      <t>-</t>
    </r>
    <r>
      <rPr>
        <sz val="12"/>
        <color rgb="FFFF0000"/>
        <rFont val="Arial"/>
        <family val="2"/>
      </rPr>
      <t>tdTOM</t>
    </r>
    <r>
      <rPr>
        <vertAlign val="superscript"/>
        <sz val="12"/>
        <color rgb="FFFF0000"/>
        <rFont val="Arial"/>
        <family val="2"/>
      </rPr>
      <t>+</t>
    </r>
    <r>
      <rPr>
        <sz val="12"/>
        <color theme="1"/>
        <rFont val="Arial"/>
        <family val="2"/>
      </rPr>
      <t xml:space="preserve"> that have </t>
    </r>
    <r>
      <rPr>
        <i/>
        <sz val="12"/>
        <color theme="1"/>
        <rFont val="Arial"/>
        <family val="2"/>
      </rPr>
      <t xml:space="preserve">Htr3a </t>
    </r>
    <r>
      <rPr>
        <sz val="12"/>
        <color theme="1"/>
        <rFont val="Arial"/>
        <family val="2"/>
      </rPr>
      <t>mRNA</t>
    </r>
  </si>
  <si>
    <r>
      <t xml:space="preserve">% of </t>
    </r>
    <r>
      <rPr>
        <i/>
        <sz val="12"/>
        <color theme="1"/>
        <rFont val="Arial"/>
        <family val="2"/>
      </rPr>
      <t>Hmx3-</t>
    </r>
    <r>
      <rPr>
        <sz val="12"/>
        <color rgb="FFFF0000"/>
        <rFont val="Arial"/>
        <family val="2"/>
      </rPr>
      <t>tdTOM</t>
    </r>
    <r>
      <rPr>
        <i/>
        <vertAlign val="superscript"/>
        <sz val="12"/>
        <color rgb="FFFF0000"/>
        <rFont val="Arial"/>
        <family val="2"/>
      </rPr>
      <t>+</t>
    </r>
    <r>
      <rPr>
        <sz val="12"/>
        <color theme="1"/>
        <rFont val="Arial"/>
        <family val="2"/>
      </rPr>
      <t>/</t>
    </r>
    <r>
      <rPr>
        <i/>
        <sz val="12"/>
        <color theme="1"/>
        <rFont val="Arial"/>
        <family val="2"/>
      </rPr>
      <t>Htr3a-</t>
    </r>
    <r>
      <rPr>
        <sz val="12"/>
        <color rgb="FF00B050"/>
        <rFont val="Arial"/>
        <family val="2"/>
      </rPr>
      <t>GFP</t>
    </r>
    <r>
      <rPr>
        <i/>
        <vertAlign val="superscript"/>
        <sz val="12"/>
        <color rgb="FF00B050"/>
        <rFont val="Arial"/>
        <family val="2"/>
      </rPr>
      <t>+</t>
    </r>
    <r>
      <rPr>
        <vertAlign val="superscript"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that have </t>
    </r>
    <r>
      <rPr>
        <i/>
        <sz val="12"/>
        <color theme="1"/>
        <rFont val="Arial"/>
        <family val="2"/>
      </rPr>
      <t>Htr3a</t>
    </r>
    <r>
      <rPr>
        <sz val="12"/>
        <color theme="1"/>
        <rFont val="Arial"/>
        <family val="2"/>
      </rPr>
      <t>mRNA</t>
    </r>
  </si>
  <si>
    <r>
      <rPr>
        <i/>
        <sz val="12"/>
        <color theme="1"/>
        <rFont val="Arial"/>
        <family val="2"/>
      </rPr>
      <t>Hmx3</t>
    </r>
    <r>
      <rPr>
        <sz val="12"/>
        <color theme="1"/>
        <rFont val="Arial"/>
        <family val="2"/>
      </rPr>
      <t>-</t>
    </r>
    <r>
      <rPr>
        <sz val="12"/>
        <color rgb="FFFF0000"/>
        <rFont val="Arial"/>
        <family val="2"/>
      </rPr>
      <t>tdTOM</t>
    </r>
    <r>
      <rPr>
        <vertAlign val="superscript"/>
        <sz val="12"/>
        <color rgb="FFFF0000"/>
        <rFont val="Arial"/>
        <family val="2"/>
      </rPr>
      <t>+</t>
    </r>
    <r>
      <rPr>
        <sz val="12"/>
        <color theme="1"/>
        <rFont val="Arial"/>
        <family val="2"/>
      </rPr>
      <t>/</t>
    </r>
    <r>
      <rPr>
        <i/>
        <sz val="12"/>
        <color theme="1"/>
        <rFont val="Arial"/>
        <family val="2"/>
      </rPr>
      <t>Htr3a</t>
    </r>
    <r>
      <rPr>
        <sz val="12"/>
        <color theme="1"/>
        <rFont val="Arial"/>
        <family val="2"/>
      </rPr>
      <t xml:space="preserve"> mRNA</t>
    </r>
    <r>
      <rPr>
        <vertAlign val="superscript"/>
        <sz val="12"/>
        <color theme="1"/>
        <rFont val="Arial"/>
        <family val="2"/>
      </rPr>
      <t>+</t>
    </r>
  </si>
  <si>
    <r>
      <rPr>
        <i/>
        <sz val="12"/>
        <color theme="1"/>
        <rFont val="Arial"/>
        <family val="2"/>
      </rPr>
      <t>Hmx3</t>
    </r>
    <r>
      <rPr>
        <sz val="12"/>
        <color theme="1"/>
        <rFont val="Arial"/>
        <family val="2"/>
      </rPr>
      <t>-</t>
    </r>
    <r>
      <rPr>
        <sz val="12"/>
        <color rgb="FFFF0000"/>
        <rFont val="Arial"/>
        <family val="2"/>
      </rPr>
      <t>tdTOM</t>
    </r>
    <r>
      <rPr>
        <vertAlign val="superscript"/>
        <sz val="12"/>
        <color rgb="FFFF0000"/>
        <rFont val="Arial"/>
        <family val="2"/>
      </rPr>
      <t>+</t>
    </r>
    <r>
      <rPr>
        <sz val="12"/>
        <color theme="1"/>
        <rFont val="Arial"/>
        <family val="2"/>
      </rPr>
      <t>/</t>
    </r>
    <r>
      <rPr>
        <i/>
        <sz val="12"/>
        <color theme="1"/>
        <rFont val="Arial"/>
        <family val="2"/>
      </rPr>
      <t>Htr3a</t>
    </r>
    <r>
      <rPr>
        <sz val="12"/>
        <color theme="1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vertAlign val="superscript"/>
        <sz val="12"/>
        <color rgb="FF00B050"/>
        <rFont val="Arial"/>
        <family val="2"/>
      </rPr>
      <t>+</t>
    </r>
    <r>
      <rPr>
        <sz val="12"/>
        <color theme="1"/>
        <rFont val="Arial"/>
        <family val="2"/>
      </rPr>
      <t>/</t>
    </r>
    <r>
      <rPr>
        <i/>
        <sz val="12"/>
        <color theme="1"/>
        <rFont val="Arial"/>
        <family val="2"/>
      </rPr>
      <t>Htr3a</t>
    </r>
    <r>
      <rPr>
        <sz val="12"/>
        <color theme="1"/>
        <rFont val="Arial"/>
        <family val="2"/>
      </rPr>
      <t xml:space="preserve"> mRNA</t>
    </r>
    <r>
      <rPr>
        <vertAlign val="superscript"/>
        <sz val="12"/>
        <color theme="1"/>
        <rFont val="Arial"/>
        <family val="2"/>
      </rPr>
      <t>+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</si>
</sst>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6"/>
      <color theme="0"/>
      <name val="Arial"/>
      <family val="2"/>
    </font>
    <font>
      <i/>
      <sz val="16"/>
      <color theme="0"/>
      <name val="Arial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rgb="FFFF0000"/>
      <name val="Arial"/>
      <family val="2"/>
    </font>
    <font>
      <vertAlign val="superscript"/>
      <sz val="12"/>
      <color rgb="FFFF0000"/>
      <name val="Arial"/>
      <family val="2"/>
    </font>
    <font>
      <sz val="12"/>
      <color rgb="FF00B050"/>
      <name val="Arial"/>
      <family val="2"/>
    </font>
    <font>
      <vertAlign val="superscript"/>
      <sz val="12"/>
      <color rgb="FF00B050"/>
      <name val="Arial"/>
      <family val="2"/>
    </font>
    <font>
      <i/>
      <vertAlign val="superscript"/>
      <sz val="12"/>
      <color rgb="FFFF0000"/>
      <name val="Arial"/>
      <family val="2"/>
    </font>
    <font>
      <i/>
      <vertAlign val="superscript"/>
      <sz val="12"/>
      <color rgb="FF00B050"/>
      <name val="Arial"/>
      <family val="2"/>
    </font>
    <font>
      <vertAlign val="superscript"/>
      <sz val="12"/>
      <color theme="1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41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double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double">
        <color auto="1"/>
      </left>
      <right/>
      <top style="medium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/>
      <bottom style="mediumDashed">
        <color auto="1"/>
      </bottom>
      <diagonal/>
    </border>
    <border>
      <left style="double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 style="double">
        <color auto="1"/>
      </left>
      <right style="double">
        <color auto="1"/>
      </right>
      <top/>
      <bottom style="mediumDashed">
        <color auto="1"/>
      </bottom>
      <diagonal/>
    </border>
    <border>
      <left/>
      <right style="medium">
        <color auto="1"/>
      </right>
      <top/>
      <bottom style="mediumDashed">
        <color auto="1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medium">
        <color auto="1"/>
      </left>
      <right/>
      <top/>
      <bottom style="mediumDashed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auto="1"/>
      </right>
      <top/>
      <bottom/>
      <diagonal/>
    </border>
    <border>
      <left style="double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4" fillId="0" borderId="0" xfId="0" applyFont="1"/>
    <xf numFmtId="0" fontId="4" fillId="0" borderId="9" xfId="0" applyFont="1" applyBorder="1"/>
    <xf numFmtId="0" fontId="4" fillId="0" borderId="5" xfId="0" applyFont="1" applyBorder="1"/>
    <xf numFmtId="0" fontId="4" fillId="0" borderId="11" xfId="0" applyFont="1" applyBorder="1"/>
    <xf numFmtId="0" fontId="4" fillId="0" borderId="12" xfId="0" applyFont="1" applyBorder="1"/>
    <xf numFmtId="10" fontId="4" fillId="0" borderId="13" xfId="0" applyNumberFormat="1" applyFont="1" applyBorder="1"/>
    <xf numFmtId="10" fontId="4" fillId="0" borderId="14" xfId="0" applyNumberFormat="1" applyFont="1" applyBorder="1"/>
    <xf numFmtId="0" fontId="4" fillId="0" borderId="6" xfId="0" applyFont="1" applyBorder="1"/>
    <xf numFmtId="0" fontId="16" fillId="0" borderId="15" xfId="0" applyFont="1" applyBorder="1"/>
    <xf numFmtId="0" fontId="16" fillId="0" borderId="7" xfId="0" applyFont="1" applyBorder="1"/>
    <xf numFmtId="10" fontId="4" fillId="0" borderId="16" xfId="0" applyNumberFormat="1" applyFont="1" applyBorder="1"/>
    <xf numFmtId="10" fontId="4" fillId="0" borderId="8" xfId="0" applyNumberFormat="1" applyFont="1" applyBorder="1"/>
    <xf numFmtId="0" fontId="4" fillId="0" borderId="17" xfId="0" applyFont="1" applyBorder="1"/>
    <xf numFmtId="0" fontId="4" fillId="0" borderId="18" xfId="0" applyFont="1" applyBorder="1"/>
    <xf numFmtId="0" fontId="4" fillId="0" borderId="19" xfId="0" applyFont="1" applyBorder="1"/>
    <xf numFmtId="10" fontId="4" fillId="0" borderId="20" xfId="0" applyNumberFormat="1" applyFont="1" applyBorder="1"/>
    <xf numFmtId="10" fontId="4" fillId="0" borderId="21" xfId="0" applyNumberFormat="1" applyFont="1" applyBorder="1"/>
    <xf numFmtId="0" fontId="5" fillId="0" borderId="0" xfId="0" applyFont="1" applyFill="1" applyBorder="1" applyAlignment="1">
      <alignment horizontal="center" vertical="center"/>
    </xf>
    <xf numFmtId="0" fontId="5" fillId="2" borderId="22" xfId="0" applyFont="1" applyFill="1" applyBorder="1"/>
    <xf numFmtId="0" fontId="4" fillId="0" borderId="7" xfId="0" applyFont="1" applyBorder="1"/>
    <xf numFmtId="0" fontId="4" fillId="0" borderId="8" xfId="0" applyFont="1" applyBorder="1"/>
    <xf numFmtId="10" fontId="4" fillId="0" borderId="0" xfId="0" applyNumberFormat="1" applyFont="1" applyBorder="1"/>
    <xf numFmtId="0" fontId="5" fillId="0" borderId="7" xfId="0" applyFont="1" applyFill="1" applyBorder="1"/>
    <xf numFmtId="0" fontId="4" fillId="0" borderId="24" xfId="0" applyFont="1" applyBorder="1"/>
    <xf numFmtId="0" fontId="4" fillId="0" borderId="21" xfId="0" applyFont="1" applyBorder="1"/>
    <xf numFmtId="0" fontId="4" fillId="0" borderId="14" xfId="0" applyFont="1" applyBorder="1"/>
    <xf numFmtId="0" fontId="16" fillId="0" borderId="8" xfId="0" applyFont="1" applyBorder="1"/>
    <xf numFmtId="0" fontId="6" fillId="2" borderId="6" xfId="0" applyFont="1" applyFill="1" applyBorder="1" applyAlignment="1">
      <alignment horizontal="center" vertical="center"/>
    </xf>
    <xf numFmtId="0" fontId="4" fillId="0" borderId="23" xfId="0" applyFont="1" applyBorder="1"/>
    <xf numFmtId="0" fontId="16" fillId="0" borderId="18" xfId="0" applyFont="1" applyBorder="1"/>
    <xf numFmtId="0" fontId="16" fillId="0" borderId="19" xfId="0" applyFont="1" applyBorder="1"/>
    <xf numFmtId="0" fontId="4" fillId="0" borderId="27" xfId="0" applyFont="1" applyBorder="1"/>
    <xf numFmtId="0" fontId="4" fillId="0" borderId="15" xfId="0" applyFont="1" applyBorder="1"/>
    <xf numFmtId="0" fontId="4" fillId="0" borderId="28" xfId="0" applyFont="1" applyBorder="1"/>
    <xf numFmtId="0" fontId="4" fillId="0" borderId="29" xfId="0" applyFont="1" applyBorder="1"/>
    <xf numFmtId="0" fontId="4" fillId="0" borderId="30" xfId="0" applyFont="1" applyBorder="1"/>
    <xf numFmtId="10" fontId="4" fillId="0" borderId="31" xfId="0" applyNumberFormat="1" applyFont="1" applyBorder="1"/>
    <xf numFmtId="10" fontId="4" fillId="0" borderId="32" xfId="0" applyNumberFormat="1" applyFont="1" applyBorder="1"/>
    <xf numFmtId="0" fontId="4" fillId="0" borderId="33" xfId="0" applyFont="1" applyBorder="1"/>
    <xf numFmtId="0" fontId="4" fillId="0" borderId="0" xfId="0" applyFont="1" applyBorder="1"/>
    <xf numFmtId="10" fontId="4" fillId="0" borderId="34" xfId="0" applyNumberFormat="1" applyFont="1" applyBorder="1"/>
    <xf numFmtId="10" fontId="4" fillId="0" borderId="10" xfId="0" applyNumberFormat="1" applyFont="1" applyBorder="1"/>
    <xf numFmtId="10" fontId="4" fillId="0" borderId="0" xfId="0" applyNumberFormat="1" applyFont="1" applyFill="1" applyBorder="1"/>
    <xf numFmtId="0" fontId="5" fillId="0" borderId="12" xfId="0" applyFont="1" applyFill="1" applyBorder="1"/>
    <xf numFmtId="0" fontId="4" fillId="0" borderId="22" xfId="0" applyFont="1" applyBorder="1"/>
    <xf numFmtId="0" fontId="4" fillId="0" borderId="0" xfId="0" applyFont="1" applyFill="1"/>
    <xf numFmtId="0" fontId="4" fillId="0" borderId="35" xfId="0" applyFont="1" applyBorder="1"/>
    <xf numFmtId="10" fontId="4" fillId="0" borderId="11" xfId="0" applyNumberFormat="1" applyFont="1" applyBorder="1"/>
    <xf numFmtId="10" fontId="4" fillId="0" borderId="36" xfId="0" applyNumberFormat="1" applyFont="1" applyBorder="1"/>
    <xf numFmtId="10" fontId="4" fillId="0" borderId="33" xfId="0" applyNumberFormat="1" applyFont="1" applyBorder="1"/>
    <xf numFmtId="10" fontId="4" fillId="0" borderId="37" xfId="0" applyNumberFormat="1" applyFont="1" applyBorder="1"/>
    <xf numFmtId="10" fontId="4" fillId="0" borderId="18" xfId="0" applyNumberFormat="1" applyFont="1" applyBorder="1"/>
    <xf numFmtId="10" fontId="4" fillId="0" borderId="38" xfId="0" applyNumberFormat="1" applyFont="1" applyBorder="1"/>
    <xf numFmtId="0" fontId="6" fillId="2" borderId="6" xfId="0" applyFont="1" applyFill="1" applyBorder="1"/>
    <xf numFmtId="10" fontId="5" fillId="2" borderId="39" xfId="0" applyNumberFormat="1" applyFont="1" applyFill="1" applyBorder="1"/>
    <xf numFmtId="0" fontId="6" fillId="0" borderId="0" xfId="0" applyFont="1" applyFill="1" applyBorder="1" applyAlignment="1">
      <alignment horizontal="center" vertical="center"/>
    </xf>
    <xf numFmtId="10" fontId="5" fillId="0" borderId="0" xfId="0" applyNumberFormat="1" applyFont="1" applyFill="1" applyBorder="1"/>
    <xf numFmtId="10" fontId="4" fillId="0" borderId="0" xfId="0" applyNumberFormat="1" applyFont="1" applyAlignment="1"/>
    <xf numFmtId="10" fontId="4" fillId="0" borderId="22" xfId="0" applyNumberFormat="1" applyFont="1" applyBorder="1" applyAlignment="1"/>
    <xf numFmtId="10" fontId="4" fillId="0" borderId="11" xfId="0" applyNumberFormat="1" applyFont="1" applyBorder="1" applyAlignment="1"/>
    <xf numFmtId="10" fontId="4" fillId="0" borderId="12" xfId="0" applyNumberFormat="1" applyFont="1" applyBorder="1" applyAlignment="1"/>
    <xf numFmtId="10" fontId="4" fillId="0" borderId="14" xfId="0" applyNumberFormat="1" applyFont="1" applyBorder="1" applyAlignment="1"/>
    <xf numFmtId="10" fontId="4" fillId="0" borderId="33" xfId="0" applyNumberFormat="1" applyFont="1" applyBorder="1" applyAlignment="1"/>
    <xf numFmtId="10" fontId="4" fillId="0" borderId="0" xfId="0" applyNumberFormat="1" applyFont="1" applyBorder="1" applyAlignment="1"/>
    <xf numFmtId="10" fontId="4" fillId="0" borderId="10" xfId="0" applyNumberFormat="1" applyFont="1" applyBorder="1" applyAlignment="1"/>
    <xf numFmtId="10" fontId="4" fillId="0" borderId="15" xfId="0" applyNumberFormat="1" applyFont="1" applyBorder="1" applyAlignment="1"/>
    <xf numFmtId="10" fontId="4" fillId="0" borderId="7" xfId="0" applyNumberFormat="1" applyFont="1" applyBorder="1" applyAlignment="1"/>
    <xf numFmtId="10" fontId="4" fillId="0" borderId="8" xfId="0" applyNumberFormat="1" applyFont="1" applyBorder="1" applyAlignment="1"/>
    <xf numFmtId="10" fontId="4" fillId="0" borderId="18" xfId="0" applyNumberFormat="1" applyFont="1" applyBorder="1" applyAlignment="1"/>
    <xf numFmtId="10" fontId="4" fillId="0" borderId="19" xfId="0" applyNumberFormat="1" applyFont="1" applyBorder="1" applyAlignment="1"/>
    <xf numFmtId="10" fontId="4" fillId="0" borderId="21" xfId="0" applyNumberFormat="1" applyFont="1" applyBorder="1" applyAlignment="1"/>
    <xf numFmtId="0" fontId="5" fillId="0" borderId="12" xfId="0" applyFont="1" applyFill="1" applyBorder="1" applyAlignment="1">
      <alignment horizontal="center" vertical="center"/>
    </xf>
    <xf numFmtId="10" fontId="4" fillId="0" borderId="0" xfId="0" applyNumberFormat="1" applyFont="1"/>
    <xf numFmtId="10" fontId="4" fillId="0" borderId="9" xfId="0" applyNumberFormat="1" applyFont="1" applyBorder="1" applyAlignment="1"/>
    <xf numFmtId="10" fontId="4" fillId="0" borderId="12" xfId="0" applyNumberFormat="1" applyFont="1" applyBorder="1"/>
    <xf numFmtId="10" fontId="4" fillId="0" borderId="19" xfId="0" applyNumberFormat="1" applyFont="1" applyBorder="1"/>
    <xf numFmtId="0" fontId="6" fillId="0" borderId="0" xfId="0" applyFont="1" applyFill="1" applyBorder="1"/>
    <xf numFmtId="0" fontId="1" fillId="0" borderId="2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4" fillId="0" borderId="23" xfId="0" applyFont="1" applyFill="1" applyBorder="1"/>
    <xf numFmtId="10" fontId="4" fillId="0" borderId="23" xfId="0" applyNumberFormat="1" applyFont="1" applyFill="1" applyBorder="1"/>
    <xf numFmtId="10" fontId="5" fillId="2" borderId="15" xfId="0" applyNumberFormat="1" applyFont="1" applyFill="1" applyBorder="1"/>
    <xf numFmtId="10" fontId="5" fillId="0" borderId="23" xfId="0" applyNumberFormat="1" applyFont="1" applyFill="1" applyBorder="1"/>
    <xf numFmtId="0" fontId="4" fillId="0" borderId="40" xfId="0" applyFont="1" applyBorder="1"/>
    <xf numFmtId="0" fontId="5" fillId="2" borderId="23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0" borderId="7" xfId="0" applyFont="1" applyBorder="1" applyAlignment="1"/>
    <xf numFmtId="0" fontId="7" fillId="0" borderId="8" xfId="0" applyFont="1" applyBorder="1" applyAlignment="1"/>
    <xf numFmtId="0" fontId="2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/>
    <xf numFmtId="0" fontId="0" fillId="0" borderId="8" xfId="0" applyBorder="1" applyAlignme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"/>
  <sheetViews>
    <sheetView tabSelected="1" workbookViewId="0">
      <selection activeCell="D111" sqref="D111"/>
    </sheetView>
  </sheetViews>
  <sheetFormatPr baseColWidth="10" defaultRowHeight="16" x14ac:dyDescent="0.2"/>
  <cols>
    <col min="1" max="1" width="13.83203125" customWidth="1"/>
    <col min="3" max="3" width="30" customWidth="1"/>
    <col min="4" max="4" width="38.83203125" customWidth="1"/>
    <col min="5" max="5" width="41.6640625" customWidth="1"/>
    <col min="6" max="6" width="43.5" customWidth="1"/>
    <col min="7" max="7" width="52.33203125" customWidth="1"/>
    <col min="8" max="8" width="46.33203125" customWidth="1"/>
    <col min="9" max="9" width="38" customWidth="1"/>
    <col min="10" max="10" width="45.33203125" customWidth="1"/>
    <col min="11" max="11" width="29.33203125" customWidth="1"/>
  </cols>
  <sheetData>
    <row r="1" spans="1:11" ht="17" thickTop="1" x14ac:dyDescent="0.2">
      <c r="A1" s="93" t="s">
        <v>11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1" ht="17" thickBot="1" x14ac:dyDescent="0.25">
      <c r="A2" s="95"/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ht="18" thickTop="1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7" thickBot="1" x14ac:dyDescent="0.25">
      <c r="A4" s="1"/>
      <c r="B4" s="97" t="s">
        <v>1</v>
      </c>
      <c r="C4" s="89" t="s">
        <v>12</v>
      </c>
      <c r="D4" s="90"/>
      <c r="E4" s="90"/>
      <c r="F4" s="90"/>
      <c r="G4" s="90"/>
      <c r="H4" s="91"/>
      <c r="I4" s="92"/>
      <c r="J4" s="1"/>
      <c r="K4" s="1"/>
    </row>
    <row r="5" spans="1:11" ht="19" thickBot="1" x14ac:dyDescent="0.25">
      <c r="A5" s="1"/>
      <c r="B5" s="98"/>
      <c r="C5" s="1" t="s">
        <v>30</v>
      </c>
      <c r="D5" s="2" t="s">
        <v>31</v>
      </c>
      <c r="E5" s="1" t="s">
        <v>3</v>
      </c>
      <c r="F5" s="2" t="s">
        <v>32</v>
      </c>
      <c r="G5" s="1" t="s">
        <v>13</v>
      </c>
      <c r="H5" s="2" t="s">
        <v>33</v>
      </c>
      <c r="I5" s="2" t="s">
        <v>34</v>
      </c>
      <c r="J5" s="1"/>
      <c r="K5" s="1"/>
    </row>
    <row r="6" spans="1:11" x14ac:dyDescent="0.2">
      <c r="A6" s="99" t="s">
        <v>14</v>
      </c>
      <c r="B6" s="3" t="s">
        <v>5</v>
      </c>
      <c r="C6" s="4">
        <v>95</v>
      </c>
      <c r="D6" s="5">
        <v>390</v>
      </c>
      <c r="E6" s="5">
        <v>60</v>
      </c>
      <c r="F6" s="5">
        <f>C6+D6</f>
        <v>485</v>
      </c>
      <c r="G6" s="5">
        <f>D6+E6</f>
        <v>450</v>
      </c>
      <c r="H6" s="6">
        <f>D6/G6</f>
        <v>0.8666666666666667</v>
      </c>
      <c r="I6" s="7">
        <f>D6/F6</f>
        <v>0.80412371134020622</v>
      </c>
      <c r="J6" s="1"/>
      <c r="K6" s="1"/>
    </row>
    <row r="7" spans="1:11" ht="17" thickBot="1" x14ac:dyDescent="0.25">
      <c r="A7" s="88"/>
      <c r="B7" s="29" t="s">
        <v>15</v>
      </c>
      <c r="C7" s="30">
        <v>48</v>
      </c>
      <c r="D7" s="31">
        <v>218</v>
      </c>
      <c r="E7" s="31">
        <v>50</v>
      </c>
      <c r="F7" s="15">
        <f t="shared" ref="F7:G14" si="0">C7+D7</f>
        <v>266</v>
      </c>
      <c r="G7" s="15">
        <f t="shared" si="0"/>
        <v>268</v>
      </c>
      <c r="H7" s="16">
        <f t="shared" ref="H7:H14" si="1">D7/G7</f>
        <v>0.81343283582089554</v>
      </c>
      <c r="I7" s="17">
        <f t="shared" ref="I7:I14" si="2">D7/F7</f>
        <v>0.81954887218045114</v>
      </c>
      <c r="J7" s="1"/>
      <c r="K7" s="1"/>
    </row>
    <row r="8" spans="1:11" ht="17" thickBot="1" x14ac:dyDescent="0.25">
      <c r="A8" s="88"/>
      <c r="B8" s="32" t="s">
        <v>6</v>
      </c>
      <c r="C8" s="33">
        <v>48</v>
      </c>
      <c r="D8" s="20">
        <v>297</v>
      </c>
      <c r="E8" s="20">
        <v>61</v>
      </c>
      <c r="F8" s="20">
        <f t="shared" si="0"/>
        <v>345</v>
      </c>
      <c r="G8" s="20">
        <f t="shared" si="0"/>
        <v>358</v>
      </c>
      <c r="H8" s="11">
        <f t="shared" si="1"/>
        <v>0.82960893854748607</v>
      </c>
      <c r="I8" s="12">
        <f t="shared" si="2"/>
        <v>0.86086956521739133</v>
      </c>
      <c r="J8" s="1"/>
      <c r="K8" s="1"/>
    </row>
    <row r="9" spans="1:11" ht="17" thickBot="1" x14ac:dyDescent="0.25">
      <c r="A9" s="98"/>
      <c r="B9" s="34" t="s">
        <v>16</v>
      </c>
      <c r="C9" s="35">
        <v>40</v>
      </c>
      <c r="D9" s="36">
        <v>307</v>
      </c>
      <c r="E9" s="36">
        <v>52</v>
      </c>
      <c r="F9" s="36">
        <f t="shared" si="0"/>
        <v>347</v>
      </c>
      <c r="G9" s="36">
        <f t="shared" si="0"/>
        <v>359</v>
      </c>
      <c r="H9" s="37">
        <f t="shared" si="1"/>
        <v>0.85515320334261835</v>
      </c>
      <c r="I9" s="38">
        <f t="shared" si="2"/>
        <v>0.88472622478386165</v>
      </c>
      <c r="J9" s="1"/>
      <c r="K9" s="1"/>
    </row>
    <row r="10" spans="1:11" x14ac:dyDescent="0.2">
      <c r="A10" s="99" t="s">
        <v>17</v>
      </c>
      <c r="B10" s="29" t="s">
        <v>5</v>
      </c>
      <c r="C10" s="39">
        <v>23</v>
      </c>
      <c r="D10" s="40">
        <v>125</v>
      </c>
      <c r="E10" s="40">
        <v>28</v>
      </c>
      <c r="F10" s="40">
        <f t="shared" si="0"/>
        <v>148</v>
      </c>
      <c r="G10" s="40">
        <f t="shared" si="0"/>
        <v>153</v>
      </c>
      <c r="H10" s="41">
        <f t="shared" si="1"/>
        <v>0.81699346405228757</v>
      </c>
      <c r="I10" s="42">
        <f t="shared" si="2"/>
        <v>0.84459459459459463</v>
      </c>
      <c r="J10" s="1"/>
      <c r="K10" s="1"/>
    </row>
    <row r="11" spans="1:11" ht="17" thickBot="1" x14ac:dyDescent="0.25">
      <c r="A11" s="88"/>
      <c r="B11" s="29" t="s">
        <v>15</v>
      </c>
      <c r="C11" s="14">
        <v>14</v>
      </c>
      <c r="D11" s="15">
        <v>108</v>
      </c>
      <c r="E11" s="15">
        <v>17</v>
      </c>
      <c r="F11" s="15">
        <f t="shared" si="0"/>
        <v>122</v>
      </c>
      <c r="G11" s="15">
        <f t="shared" si="0"/>
        <v>125</v>
      </c>
      <c r="H11" s="16">
        <f t="shared" si="1"/>
        <v>0.86399999999999999</v>
      </c>
      <c r="I11" s="17">
        <f t="shared" si="2"/>
        <v>0.88524590163934425</v>
      </c>
      <c r="J11" s="1"/>
      <c r="K11" s="1"/>
    </row>
    <row r="12" spans="1:11" ht="17" thickBot="1" x14ac:dyDescent="0.25">
      <c r="A12" s="88"/>
      <c r="B12" s="32" t="s">
        <v>6</v>
      </c>
      <c r="C12" s="39">
        <v>26</v>
      </c>
      <c r="D12" s="40">
        <v>133</v>
      </c>
      <c r="E12" s="40">
        <v>14</v>
      </c>
      <c r="F12" s="40">
        <f t="shared" si="0"/>
        <v>159</v>
      </c>
      <c r="G12" s="40">
        <f t="shared" si="0"/>
        <v>147</v>
      </c>
      <c r="H12" s="41">
        <f t="shared" si="1"/>
        <v>0.90476190476190477</v>
      </c>
      <c r="I12" s="42">
        <f t="shared" si="2"/>
        <v>0.83647798742138368</v>
      </c>
      <c r="J12" s="1"/>
      <c r="K12" s="1"/>
    </row>
    <row r="13" spans="1:11" x14ac:dyDescent="0.2">
      <c r="A13" s="88"/>
      <c r="B13" s="29" t="s">
        <v>7</v>
      </c>
      <c r="C13" s="4">
        <v>13</v>
      </c>
      <c r="D13" s="5">
        <v>68</v>
      </c>
      <c r="E13" s="5">
        <v>9</v>
      </c>
      <c r="F13" s="5">
        <f t="shared" si="0"/>
        <v>81</v>
      </c>
      <c r="G13" s="5">
        <f t="shared" si="0"/>
        <v>77</v>
      </c>
      <c r="H13" s="6">
        <f t="shared" si="1"/>
        <v>0.88311688311688308</v>
      </c>
      <c r="I13" s="7">
        <f t="shared" si="2"/>
        <v>0.83950617283950613</v>
      </c>
      <c r="J13" s="1"/>
      <c r="K13" s="1"/>
    </row>
    <row r="14" spans="1:11" ht="17" thickBot="1" x14ac:dyDescent="0.25">
      <c r="A14" s="98"/>
      <c r="B14" s="13" t="s">
        <v>16</v>
      </c>
      <c r="C14" s="14">
        <v>4</v>
      </c>
      <c r="D14" s="15">
        <v>29</v>
      </c>
      <c r="E14" s="15">
        <v>4</v>
      </c>
      <c r="F14" s="15">
        <f t="shared" si="0"/>
        <v>33</v>
      </c>
      <c r="G14" s="15">
        <f t="shared" si="0"/>
        <v>33</v>
      </c>
      <c r="H14" s="16">
        <f t="shared" si="1"/>
        <v>0.87878787878787878</v>
      </c>
      <c r="I14" s="17">
        <f t="shared" si="2"/>
        <v>0.87878787878787878</v>
      </c>
      <c r="J14" s="1"/>
      <c r="K14" s="1"/>
    </row>
    <row r="15" spans="1:11" ht="17" thickBot="1" x14ac:dyDescent="0.25">
      <c r="A15" s="18"/>
      <c r="B15" s="19" t="s">
        <v>8</v>
      </c>
      <c r="C15" s="8">
        <f>SUM(C6:C14)</f>
        <v>311</v>
      </c>
      <c r="D15" s="20">
        <f>SUM(D6:D14)</f>
        <v>1675</v>
      </c>
      <c r="E15" s="20">
        <f>SUM(E6:E14)</f>
        <v>295</v>
      </c>
      <c r="F15" s="20">
        <f>SUM(F6:F14)</f>
        <v>1986</v>
      </c>
      <c r="G15" s="21">
        <f>SUM(G6:G14)</f>
        <v>1970</v>
      </c>
      <c r="H15" s="43"/>
      <c r="I15" s="43"/>
      <c r="J15" s="1"/>
      <c r="K15" s="1"/>
    </row>
    <row r="16" spans="1:11" ht="17" thickBot="1" x14ac:dyDescent="0.25">
      <c r="A16" s="18"/>
      <c r="B16" s="44"/>
      <c r="C16" s="20"/>
      <c r="D16" s="20"/>
      <c r="E16" s="20"/>
      <c r="F16" s="20"/>
      <c r="G16" s="20"/>
      <c r="H16" s="43"/>
      <c r="I16" s="43"/>
      <c r="J16" s="1"/>
      <c r="K16" s="1"/>
    </row>
    <row r="17" spans="1:11" ht="17" thickBot="1" x14ac:dyDescent="0.25">
      <c r="A17" s="1"/>
      <c r="B17" s="87" t="s">
        <v>1</v>
      </c>
      <c r="C17" s="89" t="s">
        <v>2</v>
      </c>
      <c r="D17" s="90"/>
      <c r="E17" s="90"/>
      <c r="F17" s="90"/>
      <c r="G17" s="90"/>
      <c r="H17" s="91"/>
      <c r="I17" s="92"/>
      <c r="J17" s="1"/>
      <c r="K17" s="1"/>
    </row>
    <row r="18" spans="1:11" ht="19" thickBot="1" x14ac:dyDescent="0.25">
      <c r="A18" s="1"/>
      <c r="B18" s="88"/>
      <c r="C18" s="1" t="s">
        <v>30</v>
      </c>
      <c r="D18" s="45" t="s">
        <v>31</v>
      </c>
      <c r="E18" s="1" t="s">
        <v>3</v>
      </c>
      <c r="F18" s="45" t="s">
        <v>32</v>
      </c>
      <c r="G18" s="1" t="s">
        <v>13</v>
      </c>
      <c r="H18" s="45" t="s">
        <v>33</v>
      </c>
      <c r="I18" s="45" t="s">
        <v>34</v>
      </c>
      <c r="J18" s="1"/>
      <c r="K18" s="1"/>
    </row>
    <row r="19" spans="1:11" x14ac:dyDescent="0.2">
      <c r="A19" s="99" t="s">
        <v>14</v>
      </c>
      <c r="B19" s="3" t="s">
        <v>5</v>
      </c>
      <c r="C19" s="4">
        <v>462</v>
      </c>
      <c r="D19" s="5">
        <v>395</v>
      </c>
      <c r="E19" s="5">
        <v>64</v>
      </c>
      <c r="F19" s="5">
        <f>C19+D19</f>
        <v>857</v>
      </c>
      <c r="G19" s="5">
        <f>D19+E19</f>
        <v>459</v>
      </c>
      <c r="H19" s="6">
        <f>D19/G19</f>
        <v>0.86056644880174293</v>
      </c>
      <c r="I19" s="7">
        <f>D19/F19</f>
        <v>0.46091015169194866</v>
      </c>
      <c r="J19" s="1"/>
      <c r="K19" s="1"/>
    </row>
    <row r="20" spans="1:11" ht="17" thickBot="1" x14ac:dyDescent="0.25">
      <c r="A20" s="88"/>
      <c r="B20" s="29" t="s">
        <v>15</v>
      </c>
      <c r="C20" s="39">
        <v>155</v>
      </c>
      <c r="D20" s="40">
        <v>221</v>
      </c>
      <c r="E20" s="40">
        <v>51</v>
      </c>
      <c r="F20" s="40">
        <f t="shared" ref="F20:G27" si="3">C20+D20</f>
        <v>376</v>
      </c>
      <c r="G20" s="40">
        <f t="shared" si="3"/>
        <v>272</v>
      </c>
      <c r="H20" s="41">
        <f t="shared" ref="H20:H27" si="4">D20/G20</f>
        <v>0.8125</v>
      </c>
      <c r="I20" s="42">
        <f t="shared" ref="I20:I27" si="5">D20/F20</f>
        <v>0.58776595744680848</v>
      </c>
      <c r="J20" s="1"/>
      <c r="K20" s="1"/>
    </row>
    <row r="21" spans="1:11" ht="17" thickBot="1" x14ac:dyDescent="0.25">
      <c r="A21" s="88"/>
      <c r="B21" s="32" t="s">
        <v>6</v>
      </c>
      <c r="C21" s="33">
        <v>265</v>
      </c>
      <c r="D21" s="20">
        <v>301</v>
      </c>
      <c r="E21" s="20">
        <v>65</v>
      </c>
      <c r="F21" s="20">
        <f t="shared" si="3"/>
        <v>566</v>
      </c>
      <c r="G21" s="20">
        <f t="shared" si="3"/>
        <v>366</v>
      </c>
      <c r="H21" s="11">
        <f t="shared" si="4"/>
        <v>0.82240437158469948</v>
      </c>
      <c r="I21" s="12">
        <f t="shared" si="5"/>
        <v>0.53180212014134276</v>
      </c>
      <c r="J21" s="46"/>
      <c r="K21" s="46"/>
    </row>
    <row r="22" spans="1:11" ht="17" thickBot="1" x14ac:dyDescent="0.25">
      <c r="A22" s="98"/>
      <c r="B22" s="47" t="s">
        <v>16</v>
      </c>
      <c r="C22" s="35">
        <v>249</v>
      </c>
      <c r="D22" s="36">
        <v>314</v>
      </c>
      <c r="E22" s="36">
        <v>55</v>
      </c>
      <c r="F22" s="36">
        <f t="shared" si="3"/>
        <v>563</v>
      </c>
      <c r="G22" s="36">
        <f t="shared" si="3"/>
        <v>369</v>
      </c>
      <c r="H22" s="37">
        <f t="shared" si="4"/>
        <v>0.85094850948509482</v>
      </c>
      <c r="I22" s="38">
        <f t="shared" si="5"/>
        <v>0.55772646536412074</v>
      </c>
      <c r="J22" s="46"/>
      <c r="K22" s="46"/>
    </row>
    <row r="23" spans="1:11" x14ac:dyDescent="0.2">
      <c r="A23" s="99" t="s">
        <v>17</v>
      </c>
      <c r="B23" s="29" t="s">
        <v>5</v>
      </c>
      <c r="C23" s="39">
        <v>193</v>
      </c>
      <c r="D23" s="40">
        <v>128</v>
      </c>
      <c r="E23" s="40">
        <v>31</v>
      </c>
      <c r="F23" s="40">
        <f t="shared" si="3"/>
        <v>321</v>
      </c>
      <c r="G23" s="40">
        <f t="shared" si="3"/>
        <v>159</v>
      </c>
      <c r="H23" s="41">
        <f t="shared" si="4"/>
        <v>0.80503144654088055</v>
      </c>
      <c r="I23" s="42">
        <f t="shared" si="5"/>
        <v>0.39875389408099687</v>
      </c>
      <c r="J23" s="1"/>
      <c r="K23" s="1"/>
    </row>
    <row r="24" spans="1:11" ht="17" thickBot="1" x14ac:dyDescent="0.25">
      <c r="A24" s="88"/>
      <c r="B24" s="29" t="s">
        <v>15</v>
      </c>
      <c r="C24" s="39">
        <v>155</v>
      </c>
      <c r="D24" s="40">
        <v>111</v>
      </c>
      <c r="E24" s="40">
        <v>22</v>
      </c>
      <c r="F24" s="40">
        <f t="shared" si="3"/>
        <v>266</v>
      </c>
      <c r="G24" s="40">
        <f t="shared" si="3"/>
        <v>133</v>
      </c>
      <c r="H24" s="41">
        <f t="shared" si="4"/>
        <v>0.83458646616541354</v>
      </c>
      <c r="I24" s="42">
        <f t="shared" si="5"/>
        <v>0.41729323308270677</v>
      </c>
      <c r="J24" s="1"/>
      <c r="K24" s="1"/>
    </row>
    <row r="25" spans="1:11" ht="17" thickBot="1" x14ac:dyDescent="0.25">
      <c r="A25" s="88"/>
      <c r="B25" s="8" t="s">
        <v>6</v>
      </c>
      <c r="C25" s="33">
        <v>187</v>
      </c>
      <c r="D25" s="20">
        <v>136</v>
      </c>
      <c r="E25" s="20">
        <v>17</v>
      </c>
      <c r="F25" s="20">
        <f t="shared" si="3"/>
        <v>323</v>
      </c>
      <c r="G25" s="20">
        <f t="shared" si="3"/>
        <v>153</v>
      </c>
      <c r="H25" s="11">
        <f t="shared" si="4"/>
        <v>0.88888888888888884</v>
      </c>
      <c r="I25" s="12">
        <f t="shared" si="5"/>
        <v>0.42105263157894735</v>
      </c>
      <c r="J25" s="1"/>
      <c r="K25" s="1"/>
    </row>
    <row r="26" spans="1:11" x14ac:dyDescent="0.2">
      <c r="A26" s="88"/>
      <c r="B26" s="29" t="s">
        <v>7</v>
      </c>
      <c r="C26" s="39">
        <v>55</v>
      </c>
      <c r="D26" s="40">
        <v>71</v>
      </c>
      <c r="E26" s="40">
        <v>11</v>
      </c>
      <c r="F26" s="40">
        <f t="shared" si="3"/>
        <v>126</v>
      </c>
      <c r="G26" s="40">
        <f t="shared" si="3"/>
        <v>82</v>
      </c>
      <c r="H26" s="41">
        <f t="shared" si="4"/>
        <v>0.86585365853658536</v>
      </c>
      <c r="I26" s="42">
        <f t="shared" si="5"/>
        <v>0.56349206349206349</v>
      </c>
      <c r="J26" s="1"/>
      <c r="K26" s="1"/>
    </row>
    <row r="27" spans="1:11" ht="17" thickBot="1" x14ac:dyDescent="0.25">
      <c r="A27" s="98"/>
      <c r="B27" s="24" t="s">
        <v>16</v>
      </c>
      <c r="C27" s="14">
        <v>40</v>
      </c>
      <c r="D27" s="15">
        <v>31</v>
      </c>
      <c r="E27" s="15">
        <v>6</v>
      </c>
      <c r="F27" s="15">
        <f t="shared" si="3"/>
        <v>71</v>
      </c>
      <c r="G27" s="15">
        <f t="shared" si="3"/>
        <v>37</v>
      </c>
      <c r="H27" s="16">
        <f t="shared" si="4"/>
        <v>0.83783783783783783</v>
      </c>
      <c r="I27" s="17">
        <f t="shared" si="5"/>
        <v>0.43661971830985913</v>
      </c>
      <c r="J27" s="1"/>
      <c r="K27" s="1"/>
    </row>
    <row r="28" spans="1:11" ht="17" thickBot="1" x14ac:dyDescent="0.25">
      <c r="A28" s="1"/>
      <c r="B28" s="19" t="s">
        <v>8</v>
      </c>
      <c r="C28" s="8">
        <f>SUM(C19:C27)</f>
        <v>1761</v>
      </c>
      <c r="D28" s="20">
        <f>SUM(D19:D27)</f>
        <v>1708</v>
      </c>
      <c r="E28" s="20">
        <f t="shared" ref="E28:G28" si="6">SUM(E19:E27)</f>
        <v>322</v>
      </c>
      <c r="F28" s="20">
        <f t="shared" si="6"/>
        <v>3469</v>
      </c>
      <c r="G28" s="21">
        <f t="shared" si="6"/>
        <v>2030</v>
      </c>
      <c r="H28" s="1"/>
      <c r="I28" s="1"/>
      <c r="J28" s="1"/>
      <c r="K28" s="1"/>
    </row>
    <row r="29" spans="1:11" ht="17" thickBo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7" thickBot="1" x14ac:dyDescent="0.25">
      <c r="A30" s="1"/>
      <c r="B30" s="1"/>
      <c r="C30" s="1"/>
      <c r="D30" s="1"/>
      <c r="E30" s="1"/>
      <c r="F30" s="1"/>
      <c r="G30" s="100" t="s">
        <v>18</v>
      </c>
      <c r="H30" s="89" t="s">
        <v>19</v>
      </c>
      <c r="I30" s="102"/>
      <c r="J30" s="1"/>
      <c r="K30" s="1"/>
    </row>
    <row r="31" spans="1:11" ht="19" thickBot="1" x14ac:dyDescent="0.25">
      <c r="A31" s="1"/>
      <c r="B31" s="1"/>
      <c r="C31" s="1"/>
      <c r="D31" s="1"/>
      <c r="E31" s="1"/>
      <c r="F31" s="1"/>
      <c r="G31" s="101"/>
      <c r="H31" s="45" t="s">
        <v>33</v>
      </c>
      <c r="I31" s="45" t="s">
        <v>34</v>
      </c>
      <c r="J31" s="1"/>
      <c r="K31" s="1"/>
    </row>
    <row r="32" spans="1:11" x14ac:dyDescent="0.2">
      <c r="A32" s="1"/>
      <c r="B32" s="1"/>
      <c r="C32" s="1"/>
      <c r="D32" s="1"/>
      <c r="E32" s="1"/>
      <c r="F32" s="1"/>
      <c r="G32" s="3" t="s">
        <v>20</v>
      </c>
      <c r="H32" s="48">
        <f>AVERAGE(H6:H7,H10:H11)</f>
        <v>0.84027324163496242</v>
      </c>
      <c r="I32" s="49">
        <f>AVERAGE(I6:I7,I10:I11)</f>
        <v>0.83837826993864906</v>
      </c>
      <c r="J32" s="1"/>
      <c r="K32" s="1"/>
    </row>
    <row r="33" spans="1:11" x14ac:dyDescent="0.2">
      <c r="A33" s="1"/>
      <c r="B33" s="1"/>
      <c r="C33" s="1"/>
      <c r="D33" s="1"/>
      <c r="E33" s="1"/>
      <c r="F33" s="1"/>
      <c r="G33" s="29" t="s">
        <v>21</v>
      </c>
      <c r="H33" s="50">
        <f>AVERAGE(H8,H12)</f>
        <v>0.86718542165469548</v>
      </c>
      <c r="I33" s="51">
        <f>AVERAGE(I8,I12)</f>
        <v>0.84867377631938745</v>
      </c>
      <c r="J33" s="1"/>
      <c r="K33" s="1"/>
    </row>
    <row r="34" spans="1:11" ht="17" thickBot="1" x14ac:dyDescent="0.25">
      <c r="A34" s="1"/>
      <c r="B34" s="1"/>
      <c r="C34" s="1"/>
      <c r="D34" s="1"/>
      <c r="E34" s="1"/>
      <c r="F34" s="1"/>
      <c r="G34" s="24" t="s">
        <v>22</v>
      </c>
      <c r="H34" s="52">
        <f>AVERAGE(H9,H13:H14)</f>
        <v>0.87235265508246007</v>
      </c>
      <c r="I34" s="53">
        <f>AVERAGE(I9,I13:I14)</f>
        <v>0.86767342547041559</v>
      </c>
      <c r="J34" s="1"/>
      <c r="K34" s="1"/>
    </row>
    <row r="35" spans="1:11" ht="17" thickBot="1" x14ac:dyDescent="0.25">
      <c r="A35" s="1"/>
      <c r="B35" s="1"/>
      <c r="C35" s="1"/>
      <c r="D35" s="1"/>
      <c r="E35" s="1"/>
      <c r="F35" s="1"/>
      <c r="G35" s="54" t="s">
        <v>23</v>
      </c>
      <c r="H35" s="55">
        <f>AVERAGE(H32:H34)</f>
        <v>0.85993710612403929</v>
      </c>
      <c r="I35" s="55">
        <f>AVERAGE(I32:I34)</f>
        <v>0.8515751572428174</v>
      </c>
      <c r="J35" s="1"/>
      <c r="K35" s="1"/>
    </row>
    <row r="36" spans="1:1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7" thickBot="1" x14ac:dyDescent="0.25">
      <c r="A37" s="1"/>
      <c r="B37" s="1"/>
      <c r="C37" s="1"/>
      <c r="D37" s="1"/>
      <c r="E37" s="1"/>
      <c r="F37" s="1"/>
      <c r="G37" s="1"/>
      <c r="H37" s="1"/>
      <c r="I37" s="1"/>
      <c r="J37" s="40"/>
      <c r="K37" s="1"/>
    </row>
    <row r="38" spans="1:11" ht="17" thickBot="1" x14ac:dyDescent="0.25">
      <c r="A38" s="1"/>
      <c r="B38" s="1"/>
      <c r="C38" s="1"/>
      <c r="D38" s="1"/>
      <c r="E38" s="1"/>
      <c r="F38" s="1"/>
      <c r="G38" s="100" t="s">
        <v>18</v>
      </c>
      <c r="H38" s="89" t="s">
        <v>2</v>
      </c>
      <c r="I38" s="102"/>
      <c r="J38" s="56"/>
      <c r="K38" s="1"/>
    </row>
    <row r="39" spans="1:11" ht="19" thickBot="1" x14ac:dyDescent="0.25">
      <c r="A39" s="1"/>
      <c r="B39" s="1"/>
      <c r="C39" s="1"/>
      <c r="D39" s="1"/>
      <c r="E39" s="1"/>
      <c r="F39" s="1"/>
      <c r="G39" s="101"/>
      <c r="H39" s="45" t="s">
        <v>33</v>
      </c>
      <c r="I39" s="45" t="s">
        <v>34</v>
      </c>
      <c r="J39" s="43"/>
      <c r="K39" s="1"/>
    </row>
    <row r="40" spans="1:11" x14ac:dyDescent="0.2">
      <c r="A40" s="1"/>
      <c r="B40" s="1"/>
      <c r="C40" s="1"/>
      <c r="D40" s="1"/>
      <c r="E40" s="1"/>
      <c r="F40" s="1"/>
      <c r="G40" s="3" t="s">
        <v>20</v>
      </c>
      <c r="H40" s="48">
        <f>AVERAGE(H19:H20,H23:H24)</f>
        <v>0.8281710903770092</v>
      </c>
      <c r="I40" s="49">
        <f>AVERAGE(I19:I20,I23:I24)</f>
        <v>0.46618080907561521</v>
      </c>
      <c r="J40" s="43"/>
      <c r="K40" s="1"/>
    </row>
    <row r="41" spans="1:11" x14ac:dyDescent="0.2">
      <c r="A41" s="1"/>
      <c r="B41" s="1"/>
      <c r="C41" s="1"/>
      <c r="D41" s="1"/>
      <c r="E41" s="1"/>
      <c r="F41" s="1"/>
      <c r="G41" s="29" t="s">
        <v>21</v>
      </c>
      <c r="H41" s="50">
        <f>AVERAGE(H21,H25)</f>
        <v>0.85564663023679421</v>
      </c>
      <c r="I41" s="51">
        <f>AVERAGE(I21,I25)</f>
        <v>0.47642737586014505</v>
      </c>
      <c r="J41" s="43"/>
      <c r="K41" s="1"/>
    </row>
    <row r="42" spans="1:11" ht="17" thickBot="1" x14ac:dyDescent="0.25">
      <c r="A42" s="1"/>
      <c r="B42" s="1"/>
      <c r="C42" s="1"/>
      <c r="D42" s="1"/>
      <c r="E42" s="1"/>
      <c r="F42" s="1"/>
      <c r="G42" s="24" t="s">
        <v>22</v>
      </c>
      <c r="H42" s="52">
        <f>AVERAGE(H22,H26:H27)</f>
        <v>0.8515466686198393</v>
      </c>
      <c r="I42" s="53">
        <f>AVERAGE(I22,I26:I27)</f>
        <v>0.51927941572201453</v>
      </c>
      <c r="J42" s="57"/>
      <c r="K42" s="1"/>
    </row>
    <row r="43" spans="1:11" ht="17" thickBot="1" x14ac:dyDescent="0.25">
      <c r="A43" s="1"/>
      <c r="B43" s="1"/>
      <c r="C43" s="1"/>
      <c r="D43" s="1"/>
      <c r="E43" s="1"/>
      <c r="F43" s="1"/>
      <c r="G43" s="54" t="s">
        <v>23</v>
      </c>
      <c r="H43" s="55">
        <f>AVERAGE(H40:H42)</f>
        <v>0.84512146307788083</v>
      </c>
      <c r="I43" s="55">
        <f>AVERAGE(I40:I42)</f>
        <v>0.48729586688592491</v>
      </c>
      <c r="J43" s="1"/>
      <c r="K43" s="1"/>
    </row>
    <row r="44" spans="1:1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7" thickBo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7" thickBot="1" x14ac:dyDescent="0.25">
      <c r="A47" s="1"/>
      <c r="B47" s="99" t="s">
        <v>1</v>
      </c>
      <c r="C47" s="103" t="s">
        <v>19</v>
      </c>
      <c r="D47" s="104"/>
      <c r="E47" s="104"/>
      <c r="F47" s="104"/>
      <c r="G47" s="104"/>
      <c r="H47" s="104"/>
      <c r="I47" s="104"/>
      <c r="J47" s="105"/>
      <c r="K47" s="1"/>
    </row>
    <row r="48" spans="1:11" ht="19" thickBot="1" x14ac:dyDescent="0.25">
      <c r="A48" s="1"/>
      <c r="B48" s="88"/>
      <c r="C48" s="1" t="s">
        <v>31</v>
      </c>
      <c r="D48" s="45" t="s">
        <v>35</v>
      </c>
      <c r="E48" s="1" t="s">
        <v>36</v>
      </c>
      <c r="F48" s="45" t="s">
        <v>37</v>
      </c>
      <c r="G48" s="58" t="s">
        <v>38</v>
      </c>
      <c r="H48" s="59" t="s">
        <v>39</v>
      </c>
      <c r="I48" s="58" t="s">
        <v>40</v>
      </c>
      <c r="J48" s="59" t="s">
        <v>41</v>
      </c>
      <c r="K48" s="1"/>
    </row>
    <row r="49" spans="1:11" x14ac:dyDescent="0.2">
      <c r="A49" s="99" t="s">
        <v>14</v>
      </c>
      <c r="B49" s="3" t="s">
        <v>5</v>
      </c>
      <c r="C49" s="4">
        <v>136</v>
      </c>
      <c r="D49" s="5">
        <v>244</v>
      </c>
      <c r="E49" s="5">
        <v>4</v>
      </c>
      <c r="F49" s="5">
        <v>6</v>
      </c>
      <c r="G49" s="60">
        <f>D49/(SUM(C49:F49))</f>
        <v>0.62564102564102564</v>
      </c>
      <c r="H49" s="61">
        <f>E49/(SUM(C49:F49))</f>
        <v>1.0256410256410256E-2</v>
      </c>
      <c r="I49" s="61">
        <f>F49/(SUM(C49:F49))</f>
        <v>1.5384615384615385E-2</v>
      </c>
      <c r="J49" s="62">
        <f>C49/(SUM(C49:F49))</f>
        <v>0.3487179487179487</v>
      </c>
      <c r="K49" s="1"/>
    </row>
    <row r="50" spans="1:11" ht="17" thickBot="1" x14ac:dyDescent="0.25">
      <c r="A50" s="88"/>
      <c r="B50" s="29" t="s">
        <v>15</v>
      </c>
      <c r="C50" s="39">
        <v>58</v>
      </c>
      <c r="D50" s="40">
        <v>158</v>
      </c>
      <c r="E50" s="40">
        <v>1</v>
      </c>
      <c r="F50" s="40">
        <v>1</v>
      </c>
      <c r="G50" s="63">
        <f>D50/(SUM(C50:F50))</f>
        <v>0.72477064220183485</v>
      </c>
      <c r="H50" s="64">
        <f>E50/(SUM(C50:F50))</f>
        <v>4.5871559633027525E-3</v>
      </c>
      <c r="I50" s="64">
        <f>F50/(SUM(C50:F50))</f>
        <v>4.5871559633027525E-3</v>
      </c>
      <c r="J50" s="65">
        <f>C50/(SUM(C50:F50))</f>
        <v>0.26605504587155965</v>
      </c>
      <c r="K50" s="1"/>
    </row>
    <row r="51" spans="1:11" ht="17" thickBot="1" x14ac:dyDescent="0.25">
      <c r="A51" s="88"/>
      <c r="B51" s="8" t="s">
        <v>6</v>
      </c>
      <c r="C51" s="33">
        <v>106</v>
      </c>
      <c r="D51" s="20">
        <v>188</v>
      </c>
      <c r="E51" s="20">
        <v>1</v>
      </c>
      <c r="F51" s="20">
        <v>2</v>
      </c>
      <c r="G51" s="66">
        <f>D51/(SUM(C51:F51))</f>
        <v>0.632996632996633</v>
      </c>
      <c r="H51" s="67">
        <f>E51/(SUM(C51:F51))</f>
        <v>3.3670033670033669E-3</v>
      </c>
      <c r="I51" s="67">
        <f>F51/(SUM(C51:F51))</f>
        <v>6.7340067340067337E-3</v>
      </c>
      <c r="J51" s="68">
        <f>C51/(SUM(C51:F51))</f>
        <v>0.35690235690235689</v>
      </c>
      <c r="K51" s="1"/>
    </row>
    <row r="52" spans="1:11" ht="17" thickBot="1" x14ac:dyDescent="0.25">
      <c r="A52" s="98"/>
      <c r="B52" s="24" t="s">
        <v>16</v>
      </c>
      <c r="C52" s="14">
        <v>101</v>
      </c>
      <c r="D52" s="15">
        <v>205</v>
      </c>
      <c r="E52" s="15">
        <v>1</v>
      </c>
      <c r="F52" s="15">
        <v>0</v>
      </c>
      <c r="G52" s="69">
        <f>D52/(SUM(C52:F52))</f>
        <v>0.66775244299674263</v>
      </c>
      <c r="H52" s="70">
        <f>E52/(SUM(C52:F52))</f>
        <v>3.2573289902280132E-3</v>
      </c>
      <c r="I52" s="70">
        <f>F52/(SUM(C52:F52))</f>
        <v>0</v>
      </c>
      <c r="J52" s="71">
        <f>C52/(SUM(C52:F52))</f>
        <v>0.3289902280130293</v>
      </c>
      <c r="K52" s="1"/>
    </row>
    <row r="53" spans="1:11" ht="17" thickBot="1" x14ac:dyDescent="0.25">
      <c r="A53" s="72"/>
      <c r="B53" s="19" t="s">
        <v>8</v>
      </c>
      <c r="C53" s="8">
        <f>SUM(C49:C52)</f>
        <v>401</v>
      </c>
      <c r="D53" s="20">
        <f t="shared" ref="D53:F53" si="7">SUM(D49:D52)</f>
        <v>795</v>
      </c>
      <c r="E53" s="20">
        <f t="shared" si="7"/>
        <v>7</v>
      </c>
      <c r="F53" s="21">
        <f t="shared" si="7"/>
        <v>9</v>
      </c>
      <c r="G53" s="64"/>
      <c r="H53" s="64"/>
      <c r="I53" s="64"/>
      <c r="J53" s="64"/>
      <c r="K53" s="1"/>
    </row>
    <row r="54" spans="1:11" x14ac:dyDescent="0.2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58"/>
    </row>
    <row r="55" spans="1:11" ht="17" thickBot="1" x14ac:dyDescent="0.25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73"/>
    </row>
    <row r="56" spans="1:11" ht="17" thickBot="1" x14ac:dyDescent="0.25">
      <c r="A56" s="43"/>
      <c r="B56" s="43"/>
      <c r="C56" s="43"/>
      <c r="D56" s="43"/>
      <c r="E56" s="43"/>
      <c r="F56" s="100" t="s">
        <v>18</v>
      </c>
      <c r="G56" s="89" t="s">
        <v>19</v>
      </c>
      <c r="H56" s="106"/>
      <c r="I56" s="106"/>
      <c r="J56" s="107"/>
      <c r="K56" s="73"/>
    </row>
    <row r="57" spans="1:11" ht="19" thickBot="1" x14ac:dyDescent="0.25">
      <c r="A57" s="43"/>
      <c r="B57" s="43"/>
      <c r="C57" s="43"/>
      <c r="D57" s="43"/>
      <c r="E57" s="43"/>
      <c r="F57" s="101"/>
      <c r="G57" s="58" t="s">
        <v>38</v>
      </c>
      <c r="H57" s="74" t="s">
        <v>39</v>
      </c>
      <c r="I57" s="59" t="s">
        <v>40</v>
      </c>
      <c r="J57" s="74" t="s">
        <v>41</v>
      </c>
      <c r="K57" s="73"/>
    </row>
    <row r="58" spans="1:11" x14ac:dyDescent="0.2">
      <c r="A58" s="43"/>
      <c r="B58" s="43"/>
      <c r="C58" s="43"/>
      <c r="D58" s="43"/>
      <c r="E58" s="43"/>
      <c r="F58" s="3" t="s">
        <v>20</v>
      </c>
      <c r="G58" s="48">
        <f>AVERAGE(G49:G50)</f>
        <v>0.67520583392143019</v>
      </c>
      <c r="H58" s="75">
        <f>AVERAGE(H49:H50)</f>
        <v>7.4217831098565045E-3</v>
      </c>
      <c r="I58" s="75">
        <f t="shared" ref="I58" si="8">AVERAGE(I49:I50)</f>
        <v>9.985885673959069E-3</v>
      </c>
      <c r="J58" s="7">
        <f>AVERAGE(J49:J50)</f>
        <v>0.3073864972947542</v>
      </c>
      <c r="K58" s="73"/>
    </row>
    <row r="59" spans="1:11" x14ac:dyDescent="0.2">
      <c r="A59" s="43"/>
      <c r="B59" s="43"/>
      <c r="C59" s="43"/>
      <c r="D59" s="43"/>
      <c r="E59" s="43"/>
      <c r="F59" s="29" t="s">
        <v>21</v>
      </c>
      <c r="G59" s="50">
        <f>G51</f>
        <v>0.632996632996633</v>
      </c>
      <c r="H59" s="22">
        <f>H51</f>
        <v>3.3670033670033669E-3</v>
      </c>
      <c r="I59" s="22">
        <f t="shared" ref="I59:I60" si="9">I51</f>
        <v>6.7340067340067337E-3</v>
      </c>
      <c r="J59" s="42">
        <f>J51</f>
        <v>0.35690235690235689</v>
      </c>
      <c r="K59" s="73"/>
    </row>
    <row r="60" spans="1:11" ht="17" thickBot="1" x14ac:dyDescent="0.25">
      <c r="A60" s="43"/>
      <c r="B60" s="43"/>
      <c r="C60" s="43"/>
      <c r="D60" s="43"/>
      <c r="E60" s="43"/>
      <c r="F60" s="24" t="s">
        <v>22</v>
      </c>
      <c r="G60" s="52">
        <f>G52</f>
        <v>0.66775244299674263</v>
      </c>
      <c r="H60" s="76">
        <f>H52</f>
        <v>3.2573289902280132E-3</v>
      </c>
      <c r="I60" s="76">
        <f t="shared" si="9"/>
        <v>0</v>
      </c>
      <c r="J60" s="17">
        <f>J52</f>
        <v>0.3289902280130293</v>
      </c>
      <c r="K60" s="43"/>
    </row>
    <row r="61" spans="1:11" ht="17" thickBot="1" x14ac:dyDescent="0.25">
      <c r="A61" s="43"/>
      <c r="B61" s="43"/>
      <c r="C61" s="43"/>
      <c r="D61" s="43"/>
      <c r="E61" s="43"/>
      <c r="F61" s="54" t="s">
        <v>23</v>
      </c>
      <c r="G61" s="55">
        <f>AVERAGE(G58:G60)</f>
        <v>0.65865163663826864</v>
      </c>
      <c r="H61" s="55">
        <f>AVERAGE(H58:H60)</f>
        <v>4.6820384890292948E-3</v>
      </c>
      <c r="I61" s="55">
        <f t="shared" ref="I61" si="10">AVERAGE(I58:I60)</f>
        <v>5.5732974693219342E-3</v>
      </c>
      <c r="J61" s="55">
        <f>AVERAGE(J58:J60)</f>
        <v>0.33109302740338009</v>
      </c>
      <c r="K61" s="43"/>
    </row>
    <row r="62" spans="1:11" x14ac:dyDescent="0.2">
      <c r="A62" s="43"/>
      <c r="B62" s="43"/>
      <c r="C62" s="43"/>
      <c r="D62" s="43"/>
      <c r="E62" s="43"/>
      <c r="F62" s="77"/>
      <c r="G62" s="57"/>
      <c r="H62" s="57"/>
      <c r="I62" s="57"/>
      <c r="J62" s="1"/>
      <c r="K62" s="43"/>
    </row>
    <row r="63" spans="1:11" ht="17" thickBot="1" x14ac:dyDescent="0.25">
      <c r="A63" s="18"/>
      <c r="B63" s="40"/>
      <c r="C63" s="40"/>
      <c r="D63" s="40"/>
      <c r="E63" s="40"/>
      <c r="F63" s="40"/>
      <c r="G63" s="64"/>
      <c r="H63" s="64"/>
      <c r="I63" s="64"/>
      <c r="J63" s="1"/>
      <c r="K63" s="43"/>
    </row>
    <row r="64" spans="1:11" ht="17" thickBot="1" x14ac:dyDescent="0.25">
      <c r="A64" s="18"/>
      <c r="B64" s="99" t="s">
        <v>1</v>
      </c>
      <c r="C64" s="103" t="s">
        <v>19</v>
      </c>
      <c r="D64" s="104"/>
      <c r="E64" s="104"/>
      <c r="F64" s="78"/>
      <c r="G64" s="79"/>
      <c r="H64" s="79"/>
      <c r="I64" s="79"/>
      <c r="J64" s="1"/>
      <c r="K64" s="43"/>
    </row>
    <row r="65" spans="1:11" ht="19" thickBot="1" x14ac:dyDescent="0.25">
      <c r="A65" s="80"/>
      <c r="B65" s="88"/>
      <c r="C65" s="8" t="s">
        <v>31</v>
      </c>
      <c r="D65" s="45" t="s">
        <v>42</v>
      </c>
      <c r="E65" s="68" t="s">
        <v>43</v>
      </c>
      <c r="F65" s="1"/>
      <c r="G65" s="58"/>
      <c r="H65" s="58"/>
      <c r="I65" s="58"/>
      <c r="J65" s="1"/>
      <c r="K65" s="43"/>
    </row>
    <row r="66" spans="1:11" x14ac:dyDescent="0.2">
      <c r="A66" s="99" t="s">
        <v>17</v>
      </c>
      <c r="B66" s="3" t="s">
        <v>5</v>
      </c>
      <c r="C66" s="4">
        <f>D10</f>
        <v>125</v>
      </c>
      <c r="D66" s="5">
        <v>68</v>
      </c>
      <c r="E66" s="7">
        <f>D66/C66</f>
        <v>0.54400000000000004</v>
      </c>
      <c r="F66" s="1"/>
      <c r="G66" s="1"/>
      <c r="H66" s="1"/>
      <c r="I66" s="1"/>
      <c r="J66" s="1"/>
      <c r="K66" s="43"/>
    </row>
    <row r="67" spans="1:11" ht="17" thickBot="1" x14ac:dyDescent="0.25">
      <c r="A67" s="88"/>
      <c r="B67" s="29" t="s">
        <v>15</v>
      </c>
      <c r="C67" s="39">
        <f>D11</f>
        <v>108</v>
      </c>
      <c r="D67" s="40">
        <v>65</v>
      </c>
      <c r="E67" s="42">
        <f t="shared" ref="E67:E70" si="11">D67/C67</f>
        <v>0.60185185185185186</v>
      </c>
      <c r="F67" s="1"/>
      <c r="G67" s="1"/>
      <c r="H67" s="1"/>
      <c r="I67" s="1"/>
      <c r="J67" s="1"/>
      <c r="K67" s="43"/>
    </row>
    <row r="68" spans="1:11" ht="17" thickBot="1" x14ac:dyDescent="0.25">
      <c r="A68" s="88"/>
      <c r="B68" s="8" t="s">
        <v>6</v>
      </c>
      <c r="C68" s="33">
        <f>D12</f>
        <v>133</v>
      </c>
      <c r="D68" s="20">
        <v>66</v>
      </c>
      <c r="E68" s="12">
        <f t="shared" si="11"/>
        <v>0.49624060150375937</v>
      </c>
      <c r="F68" s="1"/>
      <c r="G68" s="1"/>
      <c r="H68" s="1"/>
      <c r="I68" s="1"/>
      <c r="J68" s="57"/>
      <c r="K68" s="43"/>
    </row>
    <row r="69" spans="1:11" x14ac:dyDescent="0.2">
      <c r="A69" s="88"/>
      <c r="B69" s="29" t="s">
        <v>7</v>
      </c>
      <c r="C69" s="39">
        <f>D13</f>
        <v>68</v>
      </c>
      <c r="D69" s="40">
        <v>33</v>
      </c>
      <c r="E69" s="42">
        <f t="shared" si="11"/>
        <v>0.48529411764705882</v>
      </c>
      <c r="F69" s="1"/>
      <c r="G69" s="1"/>
      <c r="H69" s="1"/>
      <c r="I69" s="1"/>
      <c r="J69" s="64"/>
      <c r="K69" s="73"/>
    </row>
    <row r="70" spans="1:11" ht="17" thickBot="1" x14ac:dyDescent="0.25">
      <c r="A70" s="98"/>
      <c r="B70" s="24" t="s">
        <v>16</v>
      </c>
      <c r="C70" s="14">
        <f>D14</f>
        <v>29</v>
      </c>
      <c r="D70" s="15">
        <v>17</v>
      </c>
      <c r="E70" s="17">
        <f t="shared" si="11"/>
        <v>0.58620689655172409</v>
      </c>
      <c r="F70" s="1"/>
      <c r="G70" s="1"/>
      <c r="H70" s="1"/>
      <c r="I70" s="1"/>
      <c r="J70" s="79"/>
      <c r="K70" s="73"/>
    </row>
    <row r="71" spans="1:11" ht="17" thickBot="1" x14ac:dyDescent="0.25">
      <c r="A71" s="1"/>
      <c r="B71" s="19" t="s">
        <v>8</v>
      </c>
      <c r="C71" s="8">
        <f>SUM(C66:C70)</f>
        <v>463</v>
      </c>
      <c r="D71" s="21">
        <f>SUM(D66:D70)</f>
        <v>249</v>
      </c>
      <c r="E71" s="1"/>
      <c r="F71" s="1"/>
      <c r="G71" s="1"/>
      <c r="H71" s="1"/>
      <c r="I71" s="1"/>
      <c r="J71" s="58"/>
      <c r="K71" s="73"/>
    </row>
    <row r="72" spans="1:1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7" thickBo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7" thickBot="1" x14ac:dyDescent="0.25">
      <c r="A74" s="1"/>
      <c r="B74" s="1"/>
      <c r="C74" s="1"/>
      <c r="D74" s="100" t="s">
        <v>18</v>
      </c>
      <c r="E74" s="28" t="s">
        <v>19</v>
      </c>
      <c r="F74" s="81"/>
      <c r="G74" s="1"/>
      <c r="H74" s="1"/>
      <c r="I74" s="1"/>
      <c r="J74" s="1"/>
      <c r="K74" s="1"/>
    </row>
    <row r="75" spans="1:11" ht="19" thickBot="1" x14ac:dyDescent="0.25">
      <c r="A75" s="1"/>
      <c r="B75" s="1"/>
      <c r="C75" s="1"/>
      <c r="D75" s="101"/>
      <c r="E75" s="68" t="s">
        <v>43</v>
      </c>
      <c r="F75" s="82"/>
      <c r="G75" s="1"/>
      <c r="H75" s="1"/>
      <c r="I75" s="1"/>
      <c r="J75" s="1"/>
      <c r="K75" s="1"/>
    </row>
    <row r="76" spans="1:11" x14ac:dyDescent="0.2">
      <c r="A76" s="1"/>
      <c r="B76" s="1"/>
      <c r="C76" s="1"/>
      <c r="D76" s="3" t="s">
        <v>20</v>
      </c>
      <c r="E76" s="48">
        <f>AVERAGE(E66:E67)</f>
        <v>0.57292592592592595</v>
      </c>
      <c r="F76" s="83"/>
      <c r="G76" s="1"/>
      <c r="H76" s="1"/>
      <c r="I76" s="1"/>
      <c r="J76" s="1"/>
      <c r="K76" s="1"/>
    </row>
    <row r="77" spans="1:11" x14ac:dyDescent="0.2">
      <c r="A77" s="1"/>
      <c r="B77" s="1"/>
      <c r="C77" s="1"/>
      <c r="D77" s="29" t="s">
        <v>21</v>
      </c>
      <c r="E77" s="50">
        <f>E68</f>
        <v>0.49624060150375937</v>
      </c>
      <c r="F77" s="83"/>
      <c r="G77" s="1"/>
      <c r="H77" s="1"/>
      <c r="I77" s="1"/>
      <c r="J77" s="1"/>
      <c r="K77" s="1"/>
    </row>
    <row r="78" spans="1:11" ht="17" thickBot="1" x14ac:dyDescent="0.25">
      <c r="A78" s="1"/>
      <c r="B78" s="1"/>
      <c r="C78" s="1"/>
      <c r="D78" s="24" t="s">
        <v>22</v>
      </c>
      <c r="E78" s="52">
        <f>AVERAGE(E69:E70)</f>
        <v>0.53575050709939143</v>
      </c>
      <c r="F78" s="83"/>
      <c r="G78" s="1"/>
      <c r="H78" s="1"/>
      <c r="I78" s="1"/>
      <c r="J78" s="1"/>
      <c r="K78" s="1"/>
    </row>
    <row r="79" spans="1:11" ht="17" thickBot="1" x14ac:dyDescent="0.25">
      <c r="A79" s="1"/>
      <c r="B79" s="1"/>
      <c r="C79" s="1"/>
      <c r="D79" s="54" t="s">
        <v>23</v>
      </c>
      <c r="E79" s="84">
        <f>AVERAGE(E76:E78)</f>
        <v>0.53497234484302558</v>
      </c>
      <c r="F79" s="85"/>
      <c r="G79" s="1"/>
      <c r="H79" s="1"/>
      <c r="I79" s="1"/>
      <c r="J79" s="1"/>
      <c r="K79" s="1"/>
    </row>
    <row r="80" spans="1:11" ht="17" thickBo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7" thickBot="1" x14ac:dyDescent="0.25">
      <c r="A81" s="18"/>
      <c r="B81" s="99" t="s">
        <v>1</v>
      </c>
      <c r="C81" s="103" t="s">
        <v>19</v>
      </c>
      <c r="D81" s="104"/>
      <c r="E81" s="104"/>
      <c r="F81" s="1"/>
      <c r="G81" s="1"/>
      <c r="H81" s="1"/>
      <c r="I81" s="1"/>
      <c r="J81" s="1"/>
      <c r="K81" s="1"/>
    </row>
    <row r="82" spans="1:11" ht="19" thickBot="1" x14ac:dyDescent="0.25">
      <c r="A82" s="80"/>
      <c r="B82" s="88"/>
      <c r="C82" s="8" t="s">
        <v>31</v>
      </c>
      <c r="D82" s="45" t="s">
        <v>44</v>
      </c>
      <c r="E82" s="68" t="s">
        <v>45</v>
      </c>
      <c r="F82" s="1"/>
      <c r="G82" s="1"/>
      <c r="H82" s="1"/>
      <c r="I82" s="1"/>
      <c r="J82" s="1"/>
      <c r="K82" s="1"/>
    </row>
    <row r="83" spans="1:11" x14ac:dyDescent="0.2">
      <c r="A83" s="99" t="s">
        <v>24</v>
      </c>
      <c r="B83" s="29" t="s">
        <v>25</v>
      </c>
      <c r="C83" s="4">
        <v>186</v>
      </c>
      <c r="D83" s="5">
        <v>19</v>
      </c>
      <c r="E83" s="49">
        <f>D83/C83</f>
        <v>0.10215053763440861</v>
      </c>
      <c r="F83" s="1"/>
      <c r="G83" s="1"/>
      <c r="H83" s="1"/>
      <c r="I83" s="1"/>
      <c r="J83" s="1"/>
      <c r="K83" s="1"/>
    </row>
    <row r="84" spans="1:11" ht="17" thickBot="1" x14ac:dyDescent="0.25">
      <c r="A84" s="88"/>
      <c r="B84" s="29" t="s">
        <v>26</v>
      </c>
      <c r="C84" s="39">
        <v>283</v>
      </c>
      <c r="D84" s="40">
        <v>47</v>
      </c>
      <c r="E84" s="51">
        <f t="shared" ref="E84:E87" si="12">D84/C84</f>
        <v>0.16607773851590105</v>
      </c>
      <c r="F84" s="1"/>
      <c r="G84" s="1"/>
      <c r="H84" s="1"/>
      <c r="I84" s="1"/>
      <c r="J84" s="1"/>
      <c r="K84" s="1"/>
    </row>
    <row r="85" spans="1:11" x14ac:dyDescent="0.2">
      <c r="A85" s="88"/>
      <c r="B85" s="86" t="s">
        <v>27</v>
      </c>
      <c r="C85" s="4">
        <v>297</v>
      </c>
      <c r="D85" s="5">
        <v>51</v>
      </c>
      <c r="E85" s="49">
        <f t="shared" si="12"/>
        <v>0.17171717171717171</v>
      </c>
      <c r="F85" s="1"/>
      <c r="G85" s="1"/>
      <c r="H85" s="1"/>
      <c r="I85" s="1"/>
      <c r="J85" s="1"/>
      <c r="K85" s="1"/>
    </row>
    <row r="86" spans="1:11" ht="17" thickBot="1" x14ac:dyDescent="0.25">
      <c r="A86" s="88"/>
      <c r="B86" s="13" t="s">
        <v>28</v>
      </c>
      <c r="C86" s="14">
        <v>283</v>
      </c>
      <c r="D86" s="15">
        <v>42</v>
      </c>
      <c r="E86" s="53">
        <f t="shared" si="12"/>
        <v>0.14840989399293286</v>
      </c>
      <c r="F86" s="1"/>
      <c r="G86" s="1"/>
      <c r="H86" s="1"/>
      <c r="I86" s="1"/>
      <c r="J86" s="1"/>
      <c r="K86" s="1"/>
    </row>
    <row r="87" spans="1:11" ht="17" thickBot="1" x14ac:dyDescent="0.25">
      <c r="A87" s="98"/>
      <c r="B87" s="29" t="s">
        <v>29</v>
      </c>
      <c r="C87" s="39">
        <v>97</v>
      </c>
      <c r="D87" s="40">
        <v>16</v>
      </c>
      <c r="E87" s="53">
        <f t="shared" si="12"/>
        <v>0.16494845360824742</v>
      </c>
      <c r="F87" s="1"/>
      <c r="G87" s="1"/>
      <c r="H87" s="1"/>
      <c r="I87" s="1"/>
      <c r="J87" s="1"/>
      <c r="K87" s="1"/>
    </row>
    <row r="88" spans="1:11" ht="17" thickBot="1" x14ac:dyDescent="0.25">
      <c r="A88" s="1"/>
      <c r="B88" s="19" t="s">
        <v>8</v>
      </c>
      <c r="C88" s="8">
        <f>SUM(C83:C87)</f>
        <v>1146</v>
      </c>
      <c r="D88" s="21">
        <f>SUM(D83:D87)</f>
        <v>175</v>
      </c>
      <c r="E88" s="1"/>
      <c r="F88" s="1"/>
      <c r="G88" s="1"/>
      <c r="H88" s="1"/>
      <c r="I88" s="1"/>
      <c r="J88" s="1"/>
      <c r="K88" s="1"/>
    </row>
    <row r="89" spans="1:1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ht="17" thickBo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ht="17" thickBot="1" x14ac:dyDescent="0.25">
      <c r="A91" s="1"/>
      <c r="B91" s="1"/>
      <c r="C91" s="1"/>
      <c r="D91" s="100" t="s">
        <v>18</v>
      </c>
      <c r="E91" s="28" t="s">
        <v>19</v>
      </c>
      <c r="F91" s="1"/>
      <c r="G91" s="1"/>
      <c r="H91" s="1"/>
      <c r="I91" s="1"/>
      <c r="J91" s="1"/>
      <c r="K91" s="1"/>
    </row>
    <row r="92" spans="1:11" ht="19" thickBot="1" x14ac:dyDescent="0.25">
      <c r="A92" s="1"/>
      <c r="B92" s="1"/>
      <c r="C92" s="1"/>
      <c r="D92" s="101"/>
      <c r="E92" s="68" t="s">
        <v>45</v>
      </c>
      <c r="F92" s="1"/>
      <c r="G92" s="1"/>
      <c r="H92" s="1"/>
      <c r="I92" s="1"/>
      <c r="J92" s="1"/>
      <c r="K92" s="1"/>
    </row>
    <row r="93" spans="1:11" x14ac:dyDescent="0.2">
      <c r="A93" s="1"/>
      <c r="B93" s="1"/>
      <c r="C93" s="1"/>
      <c r="D93" s="3" t="s">
        <v>20</v>
      </c>
      <c r="E93" s="49">
        <f>AVERAGE(E83:E84)</f>
        <v>0.13411413807515482</v>
      </c>
      <c r="F93" s="73"/>
      <c r="G93" s="1"/>
      <c r="H93" s="1"/>
      <c r="I93" s="1"/>
      <c r="J93" s="1"/>
      <c r="K93" s="1"/>
    </row>
    <row r="94" spans="1:11" x14ac:dyDescent="0.2">
      <c r="A94" s="1"/>
      <c r="B94" s="1"/>
      <c r="C94" s="1"/>
      <c r="D94" s="29" t="s">
        <v>21</v>
      </c>
      <c r="E94" s="51">
        <f>AVERAGE(E85:E86)</f>
        <v>0.16006353285505229</v>
      </c>
      <c r="F94" s="73"/>
      <c r="G94" s="1"/>
      <c r="H94" s="1"/>
      <c r="I94" s="1"/>
      <c r="J94" s="1"/>
      <c r="K94" s="1"/>
    </row>
    <row r="95" spans="1:11" ht="17" thickBot="1" x14ac:dyDescent="0.25">
      <c r="A95" s="1"/>
      <c r="B95" s="1"/>
      <c r="C95" s="1"/>
      <c r="D95" s="24" t="s">
        <v>22</v>
      </c>
      <c r="E95" s="53">
        <f>E87</f>
        <v>0.16494845360824742</v>
      </c>
      <c r="F95" s="73"/>
      <c r="G95" s="1"/>
      <c r="H95" s="1"/>
      <c r="I95" s="1"/>
      <c r="J95" s="1"/>
      <c r="K95" s="1"/>
    </row>
    <row r="96" spans="1:11" ht="17" thickBot="1" x14ac:dyDescent="0.25">
      <c r="A96" s="1"/>
      <c r="B96" s="1"/>
      <c r="C96" s="1"/>
      <c r="D96" s="54" t="s">
        <v>23</v>
      </c>
      <c r="E96" s="84">
        <f>AVERAGE(E93:E95)</f>
        <v>0.15304204151281817</v>
      </c>
      <c r="F96" s="1"/>
      <c r="G96" s="1"/>
      <c r="H96" s="1"/>
      <c r="I96" s="1"/>
      <c r="J96" s="1"/>
      <c r="K96" s="1"/>
    </row>
    <row r="97" spans="1:1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</sheetData>
  <mergeCells count="26">
    <mergeCell ref="D91:D92"/>
    <mergeCell ref="B47:B48"/>
    <mergeCell ref="C47:J47"/>
    <mergeCell ref="A49:A52"/>
    <mergeCell ref="F56:F57"/>
    <mergeCell ref="G56:J56"/>
    <mergeCell ref="B64:B65"/>
    <mergeCell ref="C64:E64"/>
    <mergeCell ref="A66:A70"/>
    <mergeCell ref="D74:D75"/>
    <mergeCell ref="B81:B82"/>
    <mergeCell ref="C81:E81"/>
    <mergeCell ref="A83:A87"/>
    <mergeCell ref="A19:A22"/>
    <mergeCell ref="A23:A27"/>
    <mergeCell ref="G30:G31"/>
    <mergeCell ref="H30:I30"/>
    <mergeCell ref="G38:G39"/>
    <mergeCell ref="H38:I38"/>
    <mergeCell ref="B17:B18"/>
    <mergeCell ref="C17:I17"/>
    <mergeCell ref="A1:K2"/>
    <mergeCell ref="B4:B5"/>
    <mergeCell ref="C4:I4"/>
    <mergeCell ref="A6:A9"/>
    <mergeCell ref="A10:A14"/>
  </mergeCells>
  <pageMargins left="0" right="0" top="0" bottom="0" header="0" footer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F20" sqref="F20"/>
    </sheetView>
  </sheetViews>
  <sheetFormatPr baseColWidth="10" defaultRowHeight="16" x14ac:dyDescent="0.2"/>
  <cols>
    <col min="1" max="1" width="13.83203125" customWidth="1"/>
    <col min="3" max="3" width="30" customWidth="1"/>
    <col min="4" max="4" width="38.83203125" customWidth="1"/>
    <col min="5" max="5" width="41.6640625" customWidth="1"/>
    <col min="6" max="6" width="43.5" customWidth="1"/>
    <col min="7" max="7" width="52.33203125" customWidth="1"/>
    <col min="8" max="8" width="46.33203125" customWidth="1"/>
  </cols>
  <sheetData>
    <row r="1" spans="1:8" ht="17" customHeight="1" thickTop="1" x14ac:dyDescent="0.2">
      <c r="A1" s="93" t="s">
        <v>0</v>
      </c>
      <c r="B1" s="108"/>
      <c r="C1" s="108"/>
      <c r="D1" s="108"/>
      <c r="E1" s="108"/>
      <c r="F1" s="108"/>
      <c r="G1" s="108"/>
      <c r="H1" s="108"/>
    </row>
    <row r="2" spans="1:8" ht="17" thickBot="1" x14ac:dyDescent="0.25">
      <c r="A2" s="109"/>
      <c r="B2" s="110"/>
      <c r="C2" s="110"/>
      <c r="D2" s="110"/>
      <c r="E2" s="110"/>
      <c r="F2" s="110"/>
      <c r="G2" s="110"/>
      <c r="H2" s="110"/>
    </row>
    <row r="3" spans="1:8" ht="18" thickTop="1" thickBot="1" x14ac:dyDescent="0.25"/>
    <row r="4" spans="1:8" ht="17" thickBot="1" x14ac:dyDescent="0.25">
      <c r="A4" s="1"/>
      <c r="B4" s="97" t="s">
        <v>1</v>
      </c>
      <c r="C4" s="89" t="s">
        <v>2</v>
      </c>
      <c r="D4" s="90"/>
      <c r="E4" s="90"/>
      <c r="F4" s="90"/>
      <c r="G4" s="91"/>
      <c r="H4" s="92"/>
    </row>
    <row r="5" spans="1:8" ht="19" thickBot="1" x14ac:dyDescent="0.25">
      <c r="A5" s="1"/>
      <c r="B5" s="98"/>
      <c r="C5" s="1" t="s">
        <v>30</v>
      </c>
      <c r="D5" s="2" t="s">
        <v>31</v>
      </c>
      <c r="E5" s="1" t="s">
        <v>3</v>
      </c>
      <c r="F5" s="2" t="s">
        <v>46</v>
      </c>
      <c r="G5" s="2" t="s">
        <v>47</v>
      </c>
      <c r="H5" s="2" t="s">
        <v>4</v>
      </c>
    </row>
    <row r="6" spans="1:8" ht="17" thickBot="1" x14ac:dyDescent="0.25">
      <c r="A6" s="111"/>
      <c r="B6" s="3" t="s">
        <v>5</v>
      </c>
      <c r="C6" s="4">
        <v>45</v>
      </c>
      <c r="D6" s="5">
        <v>39</v>
      </c>
      <c r="E6" s="5">
        <v>9</v>
      </c>
      <c r="F6" s="6">
        <f t="shared" ref="F6:H8" si="0">C13/C6</f>
        <v>0</v>
      </c>
      <c r="G6" s="6">
        <f t="shared" si="0"/>
        <v>0.97435897435897434</v>
      </c>
      <c r="H6" s="7">
        <f t="shared" si="0"/>
        <v>1</v>
      </c>
    </row>
    <row r="7" spans="1:8" ht="17" thickBot="1" x14ac:dyDescent="0.25">
      <c r="A7" s="111"/>
      <c r="B7" s="8" t="s">
        <v>6</v>
      </c>
      <c r="C7" s="9">
        <v>65</v>
      </c>
      <c r="D7" s="10">
        <v>46</v>
      </c>
      <c r="E7" s="10">
        <v>10</v>
      </c>
      <c r="F7" s="11">
        <f t="shared" si="0"/>
        <v>1.5384615384615385E-2</v>
      </c>
      <c r="G7" s="11">
        <f t="shared" si="0"/>
        <v>0.95652173913043481</v>
      </c>
      <c r="H7" s="12">
        <f t="shared" si="0"/>
        <v>1</v>
      </c>
    </row>
    <row r="8" spans="1:8" ht="17" thickBot="1" x14ac:dyDescent="0.25">
      <c r="A8" s="111"/>
      <c r="B8" s="13" t="s">
        <v>7</v>
      </c>
      <c r="C8" s="14">
        <v>48</v>
      </c>
      <c r="D8" s="15">
        <v>35</v>
      </c>
      <c r="E8" s="15">
        <v>11</v>
      </c>
      <c r="F8" s="16">
        <f t="shared" si="0"/>
        <v>0</v>
      </c>
      <c r="G8" s="16">
        <f t="shared" si="0"/>
        <v>0.94285714285714284</v>
      </c>
      <c r="H8" s="17">
        <f t="shared" si="0"/>
        <v>0.90909090909090906</v>
      </c>
    </row>
    <row r="9" spans="1:8" ht="17" thickBot="1" x14ac:dyDescent="0.25">
      <c r="A9" s="18"/>
      <c r="B9" s="19" t="s">
        <v>8</v>
      </c>
      <c r="C9" s="8">
        <f>SUM(C6:C8)</f>
        <v>158</v>
      </c>
      <c r="D9" s="20">
        <f>SUM(D6:D8)</f>
        <v>120</v>
      </c>
      <c r="E9" s="21">
        <f>SUM(E6:E8)</f>
        <v>30</v>
      </c>
      <c r="F9" s="22"/>
      <c r="G9" s="22"/>
      <c r="H9" s="22"/>
    </row>
    <row r="10" spans="1:8" ht="17" thickBot="1" x14ac:dyDescent="0.25">
      <c r="A10" s="18"/>
      <c r="B10" s="23"/>
      <c r="C10" s="20"/>
      <c r="D10" s="20"/>
      <c r="E10" s="20"/>
      <c r="F10" s="22"/>
      <c r="G10" s="22"/>
      <c r="H10" s="22"/>
    </row>
    <row r="11" spans="1:8" ht="17" thickBot="1" x14ac:dyDescent="0.25">
      <c r="A11" s="1"/>
      <c r="B11" s="87" t="s">
        <v>1</v>
      </c>
      <c r="C11" s="112" t="s">
        <v>2</v>
      </c>
      <c r="D11" s="113"/>
      <c r="E11" s="114"/>
    </row>
    <row r="12" spans="1:8" ht="19" thickBot="1" x14ac:dyDescent="0.25">
      <c r="A12" s="1"/>
      <c r="B12" s="98"/>
      <c r="C12" s="24" t="s">
        <v>48</v>
      </c>
      <c r="D12" s="2" t="s">
        <v>49</v>
      </c>
      <c r="E12" s="25" t="s">
        <v>9</v>
      </c>
    </row>
    <row r="13" spans="1:8" ht="17" thickBot="1" x14ac:dyDescent="0.25">
      <c r="A13" s="99" t="s">
        <v>10</v>
      </c>
      <c r="B13" s="3" t="s">
        <v>5</v>
      </c>
      <c r="C13" s="4">
        <v>0</v>
      </c>
      <c r="D13" s="5">
        <v>38</v>
      </c>
      <c r="E13" s="26">
        <v>9</v>
      </c>
    </row>
    <row r="14" spans="1:8" ht="17" thickBot="1" x14ac:dyDescent="0.25">
      <c r="A14" s="88"/>
      <c r="B14" s="8" t="s">
        <v>6</v>
      </c>
      <c r="C14" s="9">
        <v>1</v>
      </c>
      <c r="D14" s="10">
        <v>44</v>
      </c>
      <c r="E14" s="27">
        <v>10</v>
      </c>
    </row>
    <row r="15" spans="1:8" ht="17" thickBot="1" x14ac:dyDescent="0.25">
      <c r="A15" s="98"/>
      <c r="B15" s="13" t="s">
        <v>7</v>
      </c>
      <c r="C15" s="14">
        <v>0</v>
      </c>
      <c r="D15" s="15">
        <v>33</v>
      </c>
      <c r="E15" s="25">
        <v>10</v>
      </c>
    </row>
    <row r="16" spans="1:8" ht="17" thickBot="1" x14ac:dyDescent="0.25">
      <c r="A16" s="1"/>
      <c r="B16" s="19" t="s">
        <v>8</v>
      </c>
      <c r="C16" s="8">
        <f>SUM(C13:C15)</f>
        <v>1</v>
      </c>
      <c r="D16" s="20">
        <f>SUM(D13:D15)</f>
        <v>115</v>
      </c>
      <c r="E16" s="21">
        <f>SUM(E13:E15)</f>
        <v>29</v>
      </c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</sheetData>
  <mergeCells count="7">
    <mergeCell ref="A13:A15"/>
    <mergeCell ref="A1:H2"/>
    <mergeCell ref="B4:B5"/>
    <mergeCell ref="C4:H4"/>
    <mergeCell ref="A6:A8"/>
    <mergeCell ref="B11:B12"/>
    <mergeCell ref="C11:E11"/>
  </mergeCells>
  <pageMargins left="0" right="0" top="0" bottom="0" header="0" footer="0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Fig. 1C, E, F</vt:lpstr>
      <vt:lpstr>Fig. 1D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 Limoni</dc:creator>
  <cp:lastModifiedBy>Utilisateur de Microsoft Office</cp:lastModifiedBy>
  <dcterms:created xsi:type="dcterms:W3CDTF">2018-02-05T09:27:00Z</dcterms:created>
  <dcterms:modified xsi:type="dcterms:W3CDTF">2018-03-15T23:09:38Z</dcterms:modified>
</cp:coreProperties>
</file>