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decine/PSYAT/GDayer/home/Alex/PoA paper/FINAL FILES/Source data files/"/>
    </mc:Choice>
  </mc:AlternateContent>
  <bookViews>
    <workbookView xWindow="620" yWindow="440" windowWidth="27840" windowHeight="15620" activeTab="1"/>
  </bookViews>
  <sheets>
    <sheet name="Fig. 4B" sheetId="1" r:id="rId1"/>
    <sheet name="Fig. 4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2" l="1"/>
  <c r="J33" i="2"/>
  <c r="I33" i="2"/>
  <c r="M33" i="2" s="1"/>
  <c r="G33" i="2"/>
  <c r="F33" i="2"/>
  <c r="K32" i="2"/>
  <c r="J32" i="2"/>
  <c r="I32" i="2"/>
  <c r="M32" i="2" s="1"/>
  <c r="F32" i="2"/>
  <c r="K31" i="2"/>
  <c r="J31" i="2"/>
  <c r="I31" i="2"/>
  <c r="M31" i="2" s="1"/>
  <c r="K30" i="2"/>
  <c r="K40" i="2" s="1"/>
  <c r="J30" i="2"/>
  <c r="J40" i="2" s="1"/>
  <c r="I30" i="2"/>
  <c r="I40" i="2" s="1"/>
  <c r="G30" i="2"/>
  <c r="F30" i="2"/>
  <c r="K29" i="2"/>
  <c r="J29" i="2"/>
  <c r="I29" i="2"/>
  <c r="M29" i="2" s="1"/>
  <c r="G29" i="2"/>
  <c r="F29" i="2"/>
  <c r="K28" i="2"/>
  <c r="J28" i="2"/>
  <c r="I28" i="2"/>
  <c r="M28" i="2" s="1"/>
  <c r="F28" i="2"/>
  <c r="K27" i="2"/>
  <c r="J27" i="2"/>
  <c r="I27" i="2"/>
  <c r="M27" i="2" s="1"/>
  <c r="K26" i="2"/>
  <c r="K39" i="2" s="1"/>
  <c r="J26" i="2"/>
  <c r="J39" i="2" s="1"/>
  <c r="I26" i="2"/>
  <c r="I39" i="2" s="1"/>
  <c r="G26" i="2"/>
  <c r="F26" i="2"/>
  <c r="K25" i="2"/>
  <c r="J25" i="2"/>
  <c r="I25" i="2"/>
  <c r="M25" i="2" s="1"/>
  <c r="G25" i="2"/>
  <c r="F25" i="2"/>
  <c r="K24" i="2"/>
  <c r="J24" i="2"/>
  <c r="I24" i="2"/>
  <c r="M24" i="2" s="1"/>
  <c r="F24" i="2"/>
  <c r="K23" i="2"/>
  <c r="J23" i="2"/>
  <c r="I23" i="2"/>
  <c r="M23" i="2" s="1"/>
  <c r="K22" i="2"/>
  <c r="K38" i="2" s="1"/>
  <c r="K41" i="2" s="1"/>
  <c r="J22" i="2"/>
  <c r="J38" i="2" s="1"/>
  <c r="J41" i="2" s="1"/>
  <c r="I22" i="2"/>
  <c r="I38" i="2" s="1"/>
  <c r="G22" i="2"/>
  <c r="F22" i="2"/>
  <c r="N18" i="2"/>
  <c r="M18" i="2"/>
  <c r="L18" i="2"/>
  <c r="K18" i="2"/>
  <c r="J18" i="2"/>
  <c r="I18" i="2"/>
  <c r="H18" i="2"/>
  <c r="G18" i="2"/>
  <c r="F18" i="2"/>
  <c r="E18" i="2"/>
  <c r="D18" i="2"/>
  <c r="B18" i="2"/>
  <c r="C17" i="2"/>
  <c r="H33" i="2" s="1"/>
  <c r="C16" i="2"/>
  <c r="G32" i="2" s="1"/>
  <c r="C15" i="2"/>
  <c r="F31" i="2" s="1"/>
  <c r="C14" i="2"/>
  <c r="H30" i="2" s="1"/>
  <c r="C13" i="2"/>
  <c r="H29" i="2" s="1"/>
  <c r="C12" i="2"/>
  <c r="G28" i="2" s="1"/>
  <c r="C11" i="2"/>
  <c r="F27" i="2" s="1"/>
  <c r="C10" i="2"/>
  <c r="H26" i="2" s="1"/>
  <c r="C9" i="2"/>
  <c r="H25" i="2" s="1"/>
  <c r="C8" i="2"/>
  <c r="H24" i="2" s="1"/>
  <c r="C7" i="2"/>
  <c r="C18" i="2" s="1"/>
  <c r="C6" i="2"/>
  <c r="H22" i="2" s="1"/>
  <c r="K33" i="1"/>
  <c r="J33" i="1"/>
  <c r="I33" i="1"/>
  <c r="M33" i="1" s="1"/>
  <c r="G33" i="1"/>
  <c r="F33" i="1"/>
  <c r="K32" i="1"/>
  <c r="J32" i="1"/>
  <c r="I32" i="1"/>
  <c r="M32" i="1" s="1"/>
  <c r="F32" i="1"/>
  <c r="K31" i="1"/>
  <c r="J31" i="1"/>
  <c r="I31" i="1"/>
  <c r="M31" i="1" s="1"/>
  <c r="K30" i="1"/>
  <c r="K40" i="1" s="1"/>
  <c r="J30" i="1"/>
  <c r="J40" i="1" s="1"/>
  <c r="I30" i="1"/>
  <c r="I40" i="1" s="1"/>
  <c r="H30" i="1"/>
  <c r="G30" i="1"/>
  <c r="F30" i="1"/>
  <c r="K29" i="1"/>
  <c r="J29" i="1"/>
  <c r="I29" i="1"/>
  <c r="M29" i="1" s="1"/>
  <c r="G29" i="1"/>
  <c r="F29" i="1"/>
  <c r="K28" i="1"/>
  <c r="J28" i="1"/>
  <c r="I28" i="1"/>
  <c r="M28" i="1" s="1"/>
  <c r="F28" i="1"/>
  <c r="K27" i="1"/>
  <c r="J27" i="1"/>
  <c r="I27" i="1"/>
  <c r="M27" i="1" s="1"/>
  <c r="K26" i="1"/>
  <c r="K39" i="1" s="1"/>
  <c r="J26" i="1"/>
  <c r="J39" i="1" s="1"/>
  <c r="I26" i="1"/>
  <c r="I39" i="1" s="1"/>
  <c r="H26" i="1"/>
  <c r="G26" i="1"/>
  <c r="F26" i="1"/>
  <c r="K25" i="1"/>
  <c r="J25" i="1"/>
  <c r="I25" i="1"/>
  <c r="M25" i="1" s="1"/>
  <c r="G25" i="1"/>
  <c r="F25" i="1"/>
  <c r="K24" i="1"/>
  <c r="J24" i="1"/>
  <c r="I24" i="1"/>
  <c r="M24" i="1" s="1"/>
  <c r="F24" i="1"/>
  <c r="K23" i="1"/>
  <c r="J23" i="1"/>
  <c r="I23" i="1"/>
  <c r="M23" i="1" s="1"/>
  <c r="K22" i="1"/>
  <c r="K38" i="1" s="1"/>
  <c r="J22" i="1"/>
  <c r="J38" i="1" s="1"/>
  <c r="I22" i="1"/>
  <c r="I38" i="1" s="1"/>
  <c r="I41" i="1" s="1"/>
  <c r="H22" i="1"/>
  <c r="G22" i="1"/>
  <c r="F22" i="1"/>
  <c r="N18" i="1"/>
  <c r="M18" i="1"/>
  <c r="L18" i="1"/>
  <c r="K18" i="1"/>
  <c r="J18" i="1"/>
  <c r="I18" i="1"/>
  <c r="H18" i="1"/>
  <c r="G18" i="1"/>
  <c r="F18" i="1"/>
  <c r="E18" i="1"/>
  <c r="D18" i="1"/>
  <c r="B18" i="1"/>
  <c r="C17" i="1"/>
  <c r="H33" i="1" s="1"/>
  <c r="C16" i="1"/>
  <c r="H32" i="1" s="1"/>
  <c r="C15" i="1"/>
  <c r="H31" i="1" s="1"/>
  <c r="C14" i="1"/>
  <c r="C13" i="1"/>
  <c r="H29" i="1" s="1"/>
  <c r="C12" i="1"/>
  <c r="G28" i="1" s="1"/>
  <c r="C11" i="1"/>
  <c r="H27" i="1" s="1"/>
  <c r="C10" i="1"/>
  <c r="C9" i="1"/>
  <c r="H25" i="1" s="1"/>
  <c r="C8" i="1"/>
  <c r="H24" i="1" s="1"/>
  <c r="C7" i="1"/>
  <c r="C18" i="1" s="1"/>
  <c r="C6" i="1"/>
  <c r="L25" i="2" l="1"/>
  <c r="L27" i="2"/>
  <c r="L26" i="2"/>
  <c r="L29" i="2"/>
  <c r="G40" i="2"/>
  <c r="L22" i="2"/>
  <c r="I41" i="2"/>
  <c r="G39" i="2"/>
  <c r="F40" i="2"/>
  <c r="L33" i="2"/>
  <c r="G23" i="2"/>
  <c r="G38" i="2" s="1"/>
  <c r="G41" i="2" s="1"/>
  <c r="G24" i="2"/>
  <c r="L24" i="2" s="1"/>
  <c r="G27" i="2"/>
  <c r="F23" i="2"/>
  <c r="F39" i="2"/>
  <c r="G31" i="2"/>
  <c r="L31" i="2" s="1"/>
  <c r="H23" i="2"/>
  <c r="H38" i="2" s="1"/>
  <c r="H27" i="2"/>
  <c r="H39" i="2" s="1"/>
  <c r="H28" i="2"/>
  <c r="L28" i="2" s="1"/>
  <c r="L30" i="2"/>
  <c r="H31" i="2"/>
  <c r="H40" i="2" s="1"/>
  <c r="H32" i="2"/>
  <c r="L32" i="2" s="1"/>
  <c r="M22" i="2"/>
  <c r="M38" i="2" s="1"/>
  <c r="M41" i="2" s="1"/>
  <c r="M26" i="2"/>
  <c r="M39" i="2" s="1"/>
  <c r="M30" i="2"/>
  <c r="M40" i="2" s="1"/>
  <c r="H40" i="1"/>
  <c r="J41" i="1"/>
  <c r="F40" i="1"/>
  <c r="L29" i="1"/>
  <c r="K41" i="1"/>
  <c r="L25" i="1"/>
  <c r="L32" i="1"/>
  <c r="L33" i="1"/>
  <c r="F27" i="1"/>
  <c r="F31" i="1"/>
  <c r="G24" i="1"/>
  <c r="L24" i="1" s="1"/>
  <c r="F23" i="1"/>
  <c r="G23" i="1"/>
  <c r="G38" i="1" s="1"/>
  <c r="G27" i="1"/>
  <c r="G39" i="1" s="1"/>
  <c r="G31" i="1"/>
  <c r="G40" i="1" s="1"/>
  <c r="L22" i="1"/>
  <c r="H23" i="1"/>
  <c r="H38" i="1" s="1"/>
  <c r="L26" i="1"/>
  <c r="H28" i="1"/>
  <c r="H39" i="1" s="1"/>
  <c r="L30" i="1"/>
  <c r="G32" i="1"/>
  <c r="M22" i="1"/>
  <c r="M38" i="1" s="1"/>
  <c r="M26" i="1"/>
  <c r="M39" i="1" s="1"/>
  <c r="M30" i="1"/>
  <c r="M40" i="1" s="1"/>
  <c r="H41" i="2" l="1"/>
  <c r="L23" i="2"/>
  <c r="L38" i="2" s="1"/>
  <c r="L41" i="2" s="1"/>
  <c r="F38" i="2"/>
  <c r="F41" i="2" s="1"/>
  <c r="L39" i="2"/>
  <c r="L40" i="2"/>
  <c r="H41" i="1"/>
  <c r="G41" i="1"/>
  <c r="L28" i="1"/>
  <c r="M41" i="1"/>
  <c r="L31" i="1"/>
  <c r="L40" i="1" s="1"/>
  <c r="L27" i="1"/>
  <c r="L39" i="1" s="1"/>
  <c r="F39" i="1"/>
  <c r="L23" i="1"/>
  <c r="L38" i="1" s="1"/>
  <c r="L41" i="1" s="1"/>
  <c r="F38" i="1"/>
  <c r="F41" i="1" s="1"/>
</calcChain>
</file>

<file path=xl/sharedStrings.xml><?xml version="1.0" encoding="utf-8"?>
<sst xmlns="http://schemas.openxmlformats.org/spreadsheetml/2006/main" count="142" uniqueCount="70">
  <si>
    <t>P21 PROX1/SOX6 STUDY (PRESENTED IN FIGURE 4B)</t>
  </si>
  <si>
    <t>Image name</t>
  </si>
  <si>
    <t>Main fractions</t>
  </si>
  <si>
    <r>
      <t>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</si>
  <si>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/Nkx5.1-td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</si>
  <si>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Nkx5.1-td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</si>
  <si>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</si>
  <si>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</si>
  <si>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</si>
  <si>
    <r>
      <t>5.1tdTOM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</si>
  <si>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/PROX1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</si>
  <si>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/PROX1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/SOX6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</si>
  <si>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/SOX6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</si>
  <si>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</si>
  <si>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</si>
  <si>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</si>
  <si>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5.1tdTOM+/PROX1</t>
    </r>
    <r>
      <rPr>
        <vertAlign val="superscript"/>
        <sz val="12"/>
        <color theme="0"/>
        <rFont val="Arial"/>
        <family val="2"/>
      </rPr>
      <t>+</t>
    </r>
  </si>
  <si>
    <r>
      <t>5.1tdTOM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/PROX1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/SOX6</t>
    </r>
    <r>
      <rPr>
        <vertAlign val="superscript"/>
        <sz val="12"/>
        <color theme="0"/>
        <rFont val="Arial"/>
        <family val="2"/>
      </rPr>
      <t>+</t>
    </r>
  </si>
  <si>
    <r>
      <t>5.1tdTOM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/SOX6</t>
    </r>
    <r>
      <rPr>
        <vertAlign val="superscript"/>
        <sz val="12"/>
        <color theme="0"/>
        <rFont val="Arial"/>
        <family val="2"/>
      </rPr>
      <t>+</t>
    </r>
  </si>
  <si>
    <t>b1s1left</t>
  </si>
  <si>
    <t>b1s1right</t>
  </si>
  <si>
    <t>b1s2right</t>
  </si>
  <si>
    <t>b1s3right</t>
  </si>
  <si>
    <t>b2s1right</t>
  </si>
  <si>
    <t>b2s2right</t>
  </si>
  <si>
    <t>b2s2left</t>
  </si>
  <si>
    <t>b2s3right</t>
  </si>
  <si>
    <t>b3s1left</t>
  </si>
  <si>
    <t>b3s2left</t>
  </si>
  <si>
    <t>b3s3right</t>
  </si>
  <si>
    <t>b3s3left</t>
  </si>
  <si>
    <t>Total</t>
  </si>
  <si>
    <t>% of TFs expressed in fractions</t>
  </si>
  <si>
    <t xml:space="preserve">GFP fraction undefined  </t>
  </si>
  <si>
    <t>GFP/5.1tdTOM fraction undefined</t>
  </si>
  <si>
    <t>b1niv1left</t>
  </si>
  <si>
    <t>b1niv1right</t>
  </si>
  <si>
    <t>b1niv2left</t>
  </si>
  <si>
    <t>b1niv3right</t>
  </si>
  <si>
    <t>b2niv2left</t>
  </si>
  <si>
    <t>b2niv2right</t>
  </si>
  <si>
    <t>b2niv3left</t>
  </si>
  <si>
    <t>b2niv1right</t>
  </si>
  <si>
    <t>b3niv3left</t>
  </si>
  <si>
    <t>b3niv1right</t>
  </si>
  <si>
    <t>b3niv2left</t>
  </si>
  <si>
    <t>b3niv3right</t>
  </si>
  <si>
    <t>Brain average</t>
  </si>
  <si>
    <t>b1</t>
  </si>
  <si>
    <t>b2</t>
  </si>
  <si>
    <t>b3</t>
  </si>
  <si>
    <t>Average</t>
  </si>
  <si>
    <t>P21 NR2F2/SP8 STUDY (PRESENTED IN FIGURE 4D AND FIG4-FIG SUPPLEMENT 1)</t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</si>
  <si>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/NR2F2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</si>
  <si>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/NR2F2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/SP8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</si>
  <si>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/SP8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</si>
  <si>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/SP8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</si>
  <si>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</si>
  <si>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tdTOM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</si>
  <si>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/NR2F2</t>
    </r>
    <r>
      <rPr>
        <vertAlign val="superscript"/>
        <sz val="12"/>
        <color rgb="FFFFFFFF"/>
        <rFont val="Arial"/>
        <family val="2"/>
      </rPr>
      <t>+</t>
    </r>
  </si>
  <si>
    <r>
      <t>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</si>
  <si>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/NR2F2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/SP8</t>
    </r>
    <r>
      <rPr>
        <vertAlign val="superscript"/>
        <sz val="12"/>
        <color rgb="FFFFFFFF"/>
        <rFont val="Arial"/>
        <family val="2"/>
      </rPr>
      <t>+</t>
    </r>
  </si>
  <si>
    <r>
      <t>tdTOM+/NR2F2</t>
    </r>
    <r>
      <rPr>
        <vertAlign val="superscript"/>
        <sz val="12"/>
        <color theme="0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</si>
  <si>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/NR2F2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/SP8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</si>
  <si>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</si>
  <si>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/SP8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</si>
  <si>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</si>
  <si>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</si>
  <si>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/SP8</t>
    </r>
    <r>
      <rPr>
        <vertAlign val="superscript"/>
        <sz val="12"/>
        <color rgb="FFFFFFFF"/>
        <rFont val="Arial"/>
        <family val="2"/>
      </rPr>
      <t>+</t>
    </r>
  </si>
  <si>
    <t>GFP/tdTOM fraction undefined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</si>
</sst>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sz val="16"/>
      <color theme="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B050"/>
      <name val="Arial"/>
      <family val="2"/>
    </font>
    <font>
      <b/>
      <sz val="12"/>
      <color rgb="FFFF0000"/>
      <name val="Arial"/>
      <family val="2"/>
    </font>
    <font>
      <vertAlign val="superscript"/>
      <sz val="12"/>
      <color rgb="FFFFFFFF"/>
      <name val="Arial"/>
      <family val="2"/>
    </font>
    <font>
      <vertAlign val="superscript"/>
      <sz val="12"/>
      <color theme="0"/>
      <name val="Arial"/>
      <family val="2"/>
    </font>
    <font>
      <b/>
      <i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medium">
        <color auto="1"/>
      </top>
      <bottom style="medium">
        <color theme="1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/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1"/>
      </bottom>
      <diagonal/>
    </border>
    <border>
      <left/>
      <right style="medium">
        <color theme="1"/>
      </right>
      <top style="medium">
        <color auto="1"/>
      </top>
      <bottom style="medium">
        <color theme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5" fillId="3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0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3" fillId="2" borderId="29" xfId="0" applyFont="1" applyFill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6" fillId="0" borderId="17" xfId="0" applyFont="1" applyBorder="1"/>
    <xf numFmtId="10" fontId="2" fillId="0" borderId="16" xfId="0" applyNumberFormat="1" applyFont="1" applyBorder="1"/>
    <xf numFmtId="10" fontId="2" fillId="0" borderId="17" xfId="0" applyNumberFormat="1" applyFont="1" applyBorder="1"/>
    <xf numFmtId="10" fontId="2" fillId="0" borderId="18" xfId="0" applyNumberFormat="1" applyFont="1" applyBorder="1"/>
    <xf numFmtId="10" fontId="2" fillId="0" borderId="38" xfId="0" applyNumberFormat="1" applyFont="1" applyBorder="1"/>
    <xf numFmtId="0" fontId="6" fillId="0" borderId="0" xfId="0" applyFont="1" applyBorder="1"/>
    <xf numFmtId="10" fontId="2" fillId="0" borderId="21" xfId="0" applyNumberFormat="1" applyFont="1" applyBorder="1"/>
    <xf numFmtId="10" fontId="2" fillId="0" borderId="0" xfId="0" applyNumberFormat="1" applyFont="1" applyBorder="1"/>
    <xf numFmtId="10" fontId="2" fillId="0" borderId="22" xfId="0" applyNumberFormat="1" applyFont="1" applyBorder="1"/>
    <xf numFmtId="10" fontId="2" fillId="0" borderId="39" xfId="0" applyNumberFormat="1" applyFont="1" applyBorder="1"/>
    <xf numFmtId="0" fontId="6" fillId="0" borderId="26" xfId="0" applyFont="1" applyBorder="1"/>
    <xf numFmtId="10" fontId="2" fillId="0" borderId="25" xfId="0" applyNumberFormat="1" applyFont="1" applyBorder="1"/>
    <xf numFmtId="10" fontId="2" fillId="0" borderId="26" xfId="0" applyNumberFormat="1" applyFont="1" applyBorder="1"/>
    <xf numFmtId="10" fontId="2" fillId="0" borderId="27" xfId="0" applyNumberFormat="1" applyFont="1" applyBorder="1"/>
    <xf numFmtId="10" fontId="2" fillId="0" borderId="40" xfId="0" applyNumberFormat="1" applyFont="1" applyBorder="1"/>
    <xf numFmtId="10" fontId="2" fillId="0" borderId="0" xfId="0" applyNumberFormat="1" applyFont="1"/>
    <xf numFmtId="10" fontId="2" fillId="0" borderId="41" xfId="0" applyNumberFormat="1" applyFont="1" applyBorder="1"/>
    <xf numFmtId="10" fontId="2" fillId="0" borderId="19" xfId="0" applyNumberFormat="1" applyFont="1" applyBorder="1"/>
    <xf numFmtId="10" fontId="2" fillId="0" borderId="42" xfId="0" applyNumberFormat="1" applyFont="1" applyBorder="1"/>
    <xf numFmtId="10" fontId="2" fillId="0" borderId="23" xfId="0" applyNumberFormat="1" applyFont="1" applyBorder="1"/>
    <xf numFmtId="10" fontId="2" fillId="0" borderId="43" xfId="0" applyNumberFormat="1" applyFont="1" applyBorder="1"/>
    <xf numFmtId="10" fontId="2" fillId="0" borderId="28" xfId="0" applyNumberFormat="1" applyFont="1" applyBorder="1"/>
    <xf numFmtId="10" fontId="3" fillId="2" borderId="44" xfId="0" applyNumberFormat="1" applyFont="1" applyFill="1" applyBorder="1"/>
    <xf numFmtId="10" fontId="3" fillId="2" borderId="45" xfId="0" applyNumberFormat="1" applyFont="1" applyFill="1" applyBorder="1"/>
    <xf numFmtId="10" fontId="3" fillId="2" borderId="46" xfId="0" applyNumberFormat="1" applyFont="1" applyFill="1" applyBorder="1"/>
    <xf numFmtId="10" fontId="3" fillId="2" borderId="33" xfId="0" applyNumberFormat="1" applyFont="1" applyFill="1" applyBorder="1"/>
    <xf numFmtId="10" fontId="3" fillId="2" borderId="29" xfId="0" applyNumberFormat="1" applyFont="1" applyFill="1" applyBorder="1"/>
    <xf numFmtId="10" fontId="3" fillId="2" borderId="47" xfId="0" applyNumberFormat="1" applyFont="1" applyFill="1" applyBorder="1"/>
    <xf numFmtId="0" fontId="6" fillId="0" borderId="15" xfId="0" applyFont="1" applyBorder="1"/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16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21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6" xfId="0" applyFont="1" applyBorder="1" applyAlignment="1">
      <alignment horizontal="right"/>
    </xf>
    <xf numFmtId="0" fontId="6" fillId="0" borderId="25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6" fillId="0" borderId="25" xfId="0" applyFont="1" applyBorder="1"/>
    <xf numFmtId="0" fontId="6" fillId="0" borderId="28" xfId="0" applyFont="1" applyBorder="1"/>
    <xf numFmtId="0" fontId="4" fillId="3" borderId="51" xfId="0" applyFont="1" applyFill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5" fillId="3" borderId="52" xfId="0" applyFont="1" applyFill="1" applyBorder="1" applyAlignment="1">
      <alignment horizontal="center" vertical="center"/>
    </xf>
    <xf numFmtId="0" fontId="5" fillId="3" borderId="5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textRotation="90"/>
    </xf>
    <xf numFmtId="0" fontId="4" fillId="2" borderId="35" xfId="0" applyFont="1" applyFill="1" applyBorder="1" applyAlignment="1">
      <alignment horizontal="center" vertical="center" textRotation="90"/>
    </xf>
    <xf numFmtId="0" fontId="4" fillId="2" borderId="37" xfId="0" applyFont="1" applyFill="1" applyBorder="1" applyAlignment="1">
      <alignment horizontal="center" vertical="center" textRotation="90"/>
    </xf>
    <xf numFmtId="0" fontId="3" fillId="2" borderId="34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6" workbookViewId="0">
      <selection activeCell="B23" sqref="B23"/>
    </sheetView>
  </sheetViews>
  <sheetFormatPr baseColWidth="10" defaultRowHeight="16" x14ac:dyDescent="0.2"/>
  <cols>
    <col min="1" max="1" width="16.6640625" customWidth="1"/>
    <col min="2" max="2" width="16.5" customWidth="1"/>
    <col min="3" max="3" width="17" customWidth="1"/>
    <col min="4" max="4" width="29" customWidth="1"/>
    <col min="5" max="5" width="21.1640625" customWidth="1"/>
    <col min="6" max="6" width="25.33203125" customWidth="1"/>
    <col min="7" max="7" width="27.83203125" customWidth="1"/>
    <col min="8" max="8" width="30.1640625" customWidth="1"/>
    <col min="9" max="9" width="29.5" customWidth="1"/>
    <col min="10" max="10" width="36.1640625" customWidth="1"/>
    <col min="11" max="11" width="18.6640625" customWidth="1"/>
    <col min="12" max="12" width="20.33203125" customWidth="1"/>
    <col min="13" max="13" width="27.83203125" customWidth="1"/>
    <col min="14" max="14" width="18.6640625" customWidth="1"/>
  </cols>
  <sheetData>
    <row r="1" spans="1:14" ht="17" customHeight="1" thickTop="1" x14ac:dyDescent="0.2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</row>
    <row r="2" spans="1:14" ht="17" thickBo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</row>
    <row r="3" spans="1:14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7" thickBot="1" x14ac:dyDescent="0.25">
      <c r="A4" s="78" t="s">
        <v>1</v>
      </c>
      <c r="B4" s="78" t="s">
        <v>2</v>
      </c>
      <c r="C4" s="78"/>
      <c r="D4" s="79"/>
      <c r="E4" s="79"/>
      <c r="F4" s="78" t="s">
        <v>3</v>
      </c>
      <c r="G4" s="79"/>
      <c r="H4" s="79"/>
      <c r="I4" s="78" t="s">
        <v>4</v>
      </c>
      <c r="J4" s="79"/>
      <c r="K4" s="80"/>
      <c r="L4" s="97" t="s">
        <v>5</v>
      </c>
      <c r="M4" s="98"/>
      <c r="N4" s="99"/>
    </row>
    <row r="5" spans="1:14" ht="19" thickBot="1" x14ac:dyDescent="0.25">
      <c r="A5" s="96"/>
      <c r="B5" s="2" t="s">
        <v>6</v>
      </c>
      <c r="C5" s="2" t="s">
        <v>7</v>
      </c>
      <c r="D5" s="2" t="s">
        <v>8</v>
      </c>
      <c r="E5" s="2" t="s">
        <v>9</v>
      </c>
      <c r="F5" s="3" t="s">
        <v>10</v>
      </c>
      <c r="G5" s="3" t="s">
        <v>11</v>
      </c>
      <c r="H5" s="3" t="s">
        <v>12</v>
      </c>
      <c r="I5" s="2" t="s">
        <v>13</v>
      </c>
      <c r="J5" s="2" t="s">
        <v>14</v>
      </c>
      <c r="K5" s="4" t="s">
        <v>15</v>
      </c>
      <c r="L5" s="5" t="s">
        <v>16</v>
      </c>
      <c r="M5" s="5" t="s">
        <v>17</v>
      </c>
      <c r="N5" s="5" t="s">
        <v>18</v>
      </c>
    </row>
    <row r="6" spans="1:14" x14ac:dyDescent="0.2">
      <c r="A6" s="6" t="s">
        <v>19</v>
      </c>
      <c r="B6" s="7">
        <v>164</v>
      </c>
      <c r="C6" s="8">
        <f>B6-D6</f>
        <v>127</v>
      </c>
      <c r="D6" s="8">
        <v>37</v>
      </c>
      <c r="E6" s="9">
        <v>33</v>
      </c>
      <c r="F6" s="8">
        <v>102</v>
      </c>
      <c r="G6" s="8">
        <v>0</v>
      </c>
      <c r="H6" s="8">
        <v>0</v>
      </c>
      <c r="I6" s="7">
        <v>21</v>
      </c>
      <c r="J6" s="8">
        <v>0</v>
      </c>
      <c r="K6" s="9">
        <v>0</v>
      </c>
      <c r="L6" s="8">
        <v>7</v>
      </c>
      <c r="M6" s="8">
        <v>0</v>
      </c>
      <c r="N6" s="10">
        <v>5</v>
      </c>
    </row>
    <row r="7" spans="1:14" x14ac:dyDescent="0.2">
      <c r="A7" s="11" t="s">
        <v>20</v>
      </c>
      <c r="B7" s="12">
        <v>92</v>
      </c>
      <c r="C7" s="13">
        <f t="shared" ref="C7:C17" si="0">B7-D7</f>
        <v>78</v>
      </c>
      <c r="D7" s="13">
        <v>14</v>
      </c>
      <c r="E7" s="14">
        <v>15</v>
      </c>
      <c r="F7" s="13">
        <v>68</v>
      </c>
      <c r="G7" s="13">
        <v>0</v>
      </c>
      <c r="H7" s="13">
        <v>0</v>
      </c>
      <c r="I7" s="12">
        <v>10</v>
      </c>
      <c r="J7" s="13">
        <v>0</v>
      </c>
      <c r="K7" s="14">
        <v>0</v>
      </c>
      <c r="L7" s="13">
        <v>8</v>
      </c>
      <c r="M7" s="13">
        <v>0</v>
      </c>
      <c r="N7" s="15">
        <v>4</v>
      </c>
    </row>
    <row r="8" spans="1:14" x14ac:dyDescent="0.2">
      <c r="A8" s="11" t="s">
        <v>21</v>
      </c>
      <c r="B8" s="12">
        <v>106</v>
      </c>
      <c r="C8" s="13">
        <f t="shared" si="0"/>
        <v>88</v>
      </c>
      <c r="D8" s="13">
        <v>18</v>
      </c>
      <c r="E8" s="14">
        <v>13</v>
      </c>
      <c r="F8" s="13">
        <v>67</v>
      </c>
      <c r="G8" s="13">
        <v>0</v>
      </c>
      <c r="H8" s="13">
        <v>0</v>
      </c>
      <c r="I8" s="12">
        <v>10</v>
      </c>
      <c r="J8" s="13">
        <v>0</v>
      </c>
      <c r="K8" s="14">
        <v>0</v>
      </c>
      <c r="L8" s="13">
        <v>3</v>
      </c>
      <c r="M8" s="13">
        <v>0</v>
      </c>
      <c r="N8" s="15">
        <v>0</v>
      </c>
    </row>
    <row r="9" spans="1:14" ht="17" thickBot="1" x14ac:dyDescent="0.25">
      <c r="A9" s="16" t="s">
        <v>22</v>
      </c>
      <c r="B9" s="17">
        <v>202</v>
      </c>
      <c r="C9" s="18">
        <f t="shared" si="0"/>
        <v>169</v>
      </c>
      <c r="D9" s="18">
        <v>33</v>
      </c>
      <c r="E9" s="19">
        <v>16</v>
      </c>
      <c r="F9" s="18">
        <v>142</v>
      </c>
      <c r="G9" s="18">
        <v>0</v>
      </c>
      <c r="H9" s="18">
        <v>0</v>
      </c>
      <c r="I9" s="17">
        <v>24</v>
      </c>
      <c r="J9" s="18">
        <v>0</v>
      </c>
      <c r="K9" s="19">
        <v>0</v>
      </c>
      <c r="L9" s="18">
        <v>5</v>
      </c>
      <c r="M9" s="18">
        <v>0</v>
      </c>
      <c r="N9" s="20">
        <v>5</v>
      </c>
    </row>
    <row r="10" spans="1:14" x14ac:dyDescent="0.2">
      <c r="A10" s="6" t="s">
        <v>23</v>
      </c>
      <c r="B10" s="7">
        <v>147</v>
      </c>
      <c r="C10" s="8">
        <f t="shared" si="0"/>
        <v>131</v>
      </c>
      <c r="D10" s="8">
        <v>16</v>
      </c>
      <c r="E10" s="9">
        <v>22</v>
      </c>
      <c r="F10" s="8">
        <v>86</v>
      </c>
      <c r="G10" s="8">
        <v>0</v>
      </c>
      <c r="H10" s="8">
        <v>0</v>
      </c>
      <c r="I10" s="7">
        <v>6</v>
      </c>
      <c r="J10" s="8">
        <v>0</v>
      </c>
      <c r="K10" s="9">
        <v>0</v>
      </c>
      <c r="L10" s="8">
        <v>1</v>
      </c>
      <c r="M10" s="8">
        <v>0</v>
      </c>
      <c r="N10" s="10">
        <v>3</v>
      </c>
    </row>
    <row r="11" spans="1:14" x14ac:dyDescent="0.2">
      <c r="A11" s="11" t="s">
        <v>24</v>
      </c>
      <c r="B11" s="12">
        <v>244</v>
      </c>
      <c r="C11" s="13">
        <f t="shared" si="0"/>
        <v>209</v>
      </c>
      <c r="D11" s="13">
        <v>35</v>
      </c>
      <c r="E11" s="14">
        <v>36</v>
      </c>
      <c r="F11" s="13">
        <v>152</v>
      </c>
      <c r="G11" s="13">
        <v>0</v>
      </c>
      <c r="H11" s="13">
        <v>2</v>
      </c>
      <c r="I11" s="12">
        <v>18</v>
      </c>
      <c r="J11" s="13">
        <v>1</v>
      </c>
      <c r="K11" s="14">
        <v>0</v>
      </c>
      <c r="L11" s="13">
        <v>9</v>
      </c>
      <c r="M11" s="13">
        <v>0</v>
      </c>
      <c r="N11" s="15">
        <v>5</v>
      </c>
    </row>
    <row r="12" spans="1:14" x14ac:dyDescent="0.2">
      <c r="A12" s="11" t="s">
        <v>25</v>
      </c>
      <c r="B12" s="12">
        <v>212</v>
      </c>
      <c r="C12" s="13">
        <f>B12-D12</f>
        <v>170</v>
      </c>
      <c r="D12" s="13">
        <v>42</v>
      </c>
      <c r="E12" s="14">
        <v>35</v>
      </c>
      <c r="F12" s="13">
        <v>143</v>
      </c>
      <c r="G12" s="13">
        <v>0</v>
      </c>
      <c r="H12" s="13">
        <v>0</v>
      </c>
      <c r="I12" s="12">
        <v>33</v>
      </c>
      <c r="J12" s="13">
        <v>0</v>
      </c>
      <c r="K12" s="14">
        <v>0</v>
      </c>
      <c r="L12" s="13">
        <v>12</v>
      </c>
      <c r="M12" s="13">
        <v>0</v>
      </c>
      <c r="N12" s="15">
        <v>7</v>
      </c>
    </row>
    <row r="13" spans="1:14" ht="17" thickBot="1" x14ac:dyDescent="0.25">
      <c r="A13" s="16" t="s">
        <v>26</v>
      </c>
      <c r="B13" s="17">
        <v>201</v>
      </c>
      <c r="C13" s="18">
        <f t="shared" si="0"/>
        <v>163</v>
      </c>
      <c r="D13" s="18">
        <v>38</v>
      </c>
      <c r="E13" s="19">
        <v>26</v>
      </c>
      <c r="F13" s="18">
        <v>138</v>
      </c>
      <c r="G13" s="18">
        <v>0</v>
      </c>
      <c r="H13" s="18">
        <v>0</v>
      </c>
      <c r="I13" s="17">
        <v>29</v>
      </c>
      <c r="J13" s="18">
        <v>0</v>
      </c>
      <c r="K13" s="19">
        <v>0</v>
      </c>
      <c r="L13" s="18">
        <v>11</v>
      </c>
      <c r="M13" s="18">
        <v>0</v>
      </c>
      <c r="N13" s="20">
        <v>1</v>
      </c>
    </row>
    <row r="14" spans="1:14" x14ac:dyDescent="0.2">
      <c r="A14" s="6" t="s">
        <v>27</v>
      </c>
      <c r="B14" s="7">
        <v>194</v>
      </c>
      <c r="C14" s="8">
        <f t="shared" si="0"/>
        <v>157</v>
      </c>
      <c r="D14" s="8">
        <v>37</v>
      </c>
      <c r="E14" s="9">
        <v>20</v>
      </c>
      <c r="F14" s="8">
        <v>128</v>
      </c>
      <c r="G14" s="8">
        <v>0</v>
      </c>
      <c r="H14" s="8">
        <v>0</v>
      </c>
      <c r="I14" s="7">
        <v>22</v>
      </c>
      <c r="J14" s="8">
        <v>0</v>
      </c>
      <c r="K14" s="9">
        <v>0</v>
      </c>
      <c r="L14" s="8">
        <v>10</v>
      </c>
      <c r="M14" s="8">
        <v>0</v>
      </c>
      <c r="N14" s="10">
        <v>2</v>
      </c>
    </row>
    <row r="15" spans="1:14" x14ac:dyDescent="0.2">
      <c r="A15" s="11" t="s">
        <v>28</v>
      </c>
      <c r="B15" s="12">
        <v>47</v>
      </c>
      <c r="C15" s="13">
        <f t="shared" si="0"/>
        <v>35</v>
      </c>
      <c r="D15" s="13">
        <v>12</v>
      </c>
      <c r="E15" s="14">
        <v>13</v>
      </c>
      <c r="F15" s="13">
        <v>29</v>
      </c>
      <c r="G15" s="13">
        <v>0</v>
      </c>
      <c r="H15" s="13">
        <v>0</v>
      </c>
      <c r="I15" s="12">
        <v>10</v>
      </c>
      <c r="J15" s="13">
        <v>0</v>
      </c>
      <c r="K15" s="14">
        <v>0</v>
      </c>
      <c r="L15" s="13">
        <v>5</v>
      </c>
      <c r="M15" s="13">
        <v>0</v>
      </c>
      <c r="N15" s="15">
        <v>1</v>
      </c>
    </row>
    <row r="16" spans="1:14" x14ac:dyDescent="0.2">
      <c r="A16" s="11" t="s">
        <v>29</v>
      </c>
      <c r="B16" s="12">
        <v>129</v>
      </c>
      <c r="C16" s="13">
        <f t="shared" si="0"/>
        <v>116</v>
      </c>
      <c r="D16" s="13">
        <v>13</v>
      </c>
      <c r="E16" s="14">
        <v>13</v>
      </c>
      <c r="F16" s="13">
        <v>102</v>
      </c>
      <c r="G16" s="13">
        <v>0</v>
      </c>
      <c r="H16" s="13">
        <v>0</v>
      </c>
      <c r="I16" s="12">
        <v>10</v>
      </c>
      <c r="J16" s="13">
        <v>0</v>
      </c>
      <c r="K16" s="14">
        <v>0</v>
      </c>
      <c r="L16" s="13">
        <v>4</v>
      </c>
      <c r="M16" s="13">
        <v>0</v>
      </c>
      <c r="N16" s="15">
        <v>5</v>
      </c>
    </row>
    <row r="17" spans="1:14" ht="17" thickBot="1" x14ac:dyDescent="0.25">
      <c r="A17" s="16" t="s">
        <v>30</v>
      </c>
      <c r="B17" s="17">
        <v>163</v>
      </c>
      <c r="C17" s="18">
        <f t="shared" si="0"/>
        <v>150</v>
      </c>
      <c r="D17" s="18">
        <v>13</v>
      </c>
      <c r="E17" s="19">
        <v>8</v>
      </c>
      <c r="F17" s="18">
        <v>126</v>
      </c>
      <c r="G17" s="18">
        <v>0</v>
      </c>
      <c r="H17" s="18">
        <v>0</v>
      </c>
      <c r="I17" s="17">
        <v>9</v>
      </c>
      <c r="J17" s="18">
        <v>0</v>
      </c>
      <c r="K17" s="19">
        <v>0</v>
      </c>
      <c r="L17" s="18">
        <v>4</v>
      </c>
      <c r="M17" s="18">
        <v>0</v>
      </c>
      <c r="N17" s="20">
        <v>0</v>
      </c>
    </row>
    <row r="18" spans="1:14" ht="17" thickBot="1" x14ac:dyDescent="0.25">
      <c r="A18" s="21" t="s">
        <v>31</v>
      </c>
      <c r="B18" s="22">
        <f t="shared" ref="B18:N18" si="1">SUM(B6:B17)</f>
        <v>1901</v>
      </c>
      <c r="C18" s="23">
        <f t="shared" si="1"/>
        <v>1593</v>
      </c>
      <c r="D18" s="23">
        <f t="shared" si="1"/>
        <v>308</v>
      </c>
      <c r="E18" s="23">
        <f t="shared" si="1"/>
        <v>250</v>
      </c>
      <c r="F18" s="22">
        <f t="shared" si="1"/>
        <v>1283</v>
      </c>
      <c r="G18" s="23">
        <f t="shared" si="1"/>
        <v>0</v>
      </c>
      <c r="H18" s="24">
        <f t="shared" si="1"/>
        <v>2</v>
      </c>
      <c r="I18" s="23">
        <f t="shared" si="1"/>
        <v>202</v>
      </c>
      <c r="J18" s="23">
        <f t="shared" si="1"/>
        <v>1</v>
      </c>
      <c r="K18" s="23">
        <f t="shared" si="1"/>
        <v>0</v>
      </c>
      <c r="L18" s="22">
        <f t="shared" si="1"/>
        <v>79</v>
      </c>
      <c r="M18" s="23">
        <f t="shared" si="1"/>
        <v>0</v>
      </c>
      <c r="N18" s="25">
        <f t="shared" si="1"/>
        <v>38</v>
      </c>
    </row>
    <row r="19" spans="1:14" ht="17" thickBo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7" thickBot="1" x14ac:dyDescent="0.25">
      <c r="A20" s="1"/>
      <c r="B20" s="1"/>
      <c r="C20" s="1"/>
      <c r="D20" s="85" t="s">
        <v>32</v>
      </c>
      <c r="E20" s="88" t="s">
        <v>1</v>
      </c>
      <c r="F20" s="78" t="s">
        <v>3</v>
      </c>
      <c r="G20" s="79"/>
      <c r="H20" s="79"/>
      <c r="I20" s="78" t="s">
        <v>4</v>
      </c>
      <c r="J20" s="79"/>
      <c r="K20" s="80"/>
      <c r="L20" s="81" t="s">
        <v>33</v>
      </c>
      <c r="M20" s="83" t="s">
        <v>34</v>
      </c>
      <c r="N20" s="1"/>
    </row>
    <row r="21" spans="1:14" ht="19" thickBot="1" x14ac:dyDescent="0.25">
      <c r="A21" s="1"/>
      <c r="B21" s="1"/>
      <c r="C21" s="1"/>
      <c r="D21" s="86"/>
      <c r="E21" s="89"/>
      <c r="F21" s="3" t="s">
        <v>10</v>
      </c>
      <c r="G21" s="3" t="s">
        <v>11</v>
      </c>
      <c r="H21" s="3" t="s">
        <v>12</v>
      </c>
      <c r="I21" s="2" t="s">
        <v>13</v>
      </c>
      <c r="J21" s="2" t="s">
        <v>14</v>
      </c>
      <c r="K21" s="4" t="s">
        <v>15</v>
      </c>
      <c r="L21" s="82"/>
      <c r="M21" s="84"/>
      <c r="N21" s="1"/>
    </row>
    <row r="22" spans="1:14" x14ac:dyDescent="0.2">
      <c r="A22" s="1"/>
      <c r="B22" s="1"/>
      <c r="C22" s="1"/>
      <c r="D22" s="86"/>
      <c r="E22" s="26" t="s">
        <v>35</v>
      </c>
      <c r="F22" s="27">
        <f>F6/C6</f>
        <v>0.80314960629921262</v>
      </c>
      <c r="G22" s="28">
        <f t="shared" ref="G22:G33" si="2">G6/C6</f>
        <v>0</v>
      </c>
      <c r="H22" s="28">
        <f t="shared" ref="H22:I33" si="3">H6/C6</f>
        <v>0</v>
      </c>
      <c r="I22" s="27">
        <f t="shared" si="3"/>
        <v>0.56756756756756754</v>
      </c>
      <c r="J22" s="28">
        <f t="shared" ref="J22:J33" si="4">J6/D6</f>
        <v>0</v>
      </c>
      <c r="K22" s="29">
        <f t="shared" ref="K22:K33" si="5">K6/D6</f>
        <v>0</v>
      </c>
      <c r="L22" s="28">
        <f>1-(SUM(F22:H22))</f>
        <v>0.19685039370078738</v>
      </c>
      <c r="M22" s="30">
        <f>1-(SUM(I22:K22))</f>
        <v>0.43243243243243246</v>
      </c>
      <c r="N22" s="1"/>
    </row>
    <row r="23" spans="1:14" x14ac:dyDescent="0.2">
      <c r="A23" s="1"/>
      <c r="B23" s="1"/>
      <c r="C23" s="1"/>
      <c r="D23" s="86"/>
      <c r="E23" s="31" t="s">
        <v>36</v>
      </c>
      <c r="F23" s="32">
        <f t="shared" ref="F23:F33" si="6">F7/C7</f>
        <v>0.87179487179487181</v>
      </c>
      <c r="G23" s="33">
        <f t="shared" si="2"/>
        <v>0</v>
      </c>
      <c r="H23" s="33">
        <f t="shared" si="3"/>
        <v>0</v>
      </c>
      <c r="I23" s="32">
        <f t="shared" si="3"/>
        <v>0.7142857142857143</v>
      </c>
      <c r="J23" s="33">
        <f t="shared" si="4"/>
        <v>0</v>
      </c>
      <c r="K23" s="34">
        <f t="shared" si="5"/>
        <v>0</v>
      </c>
      <c r="L23" s="33">
        <f t="shared" ref="L23:L33" si="7">1-(SUM(F23:H23))</f>
        <v>0.12820512820512819</v>
      </c>
      <c r="M23" s="35">
        <f t="shared" ref="M23:M33" si="8">1-(SUM(I23:K23))</f>
        <v>0.2857142857142857</v>
      </c>
      <c r="N23" s="1"/>
    </row>
    <row r="24" spans="1:14" x14ac:dyDescent="0.2">
      <c r="A24" s="1"/>
      <c r="B24" s="1"/>
      <c r="C24" s="1"/>
      <c r="D24" s="86"/>
      <c r="E24" s="31" t="s">
        <v>37</v>
      </c>
      <c r="F24" s="32">
        <f t="shared" si="6"/>
        <v>0.76136363636363635</v>
      </c>
      <c r="G24" s="33">
        <f t="shared" si="2"/>
        <v>0</v>
      </c>
      <c r="H24" s="33">
        <f t="shared" si="3"/>
        <v>0</v>
      </c>
      <c r="I24" s="32">
        <f t="shared" si="3"/>
        <v>0.55555555555555558</v>
      </c>
      <c r="J24" s="33">
        <f t="shared" si="4"/>
        <v>0</v>
      </c>
      <c r="K24" s="34">
        <f t="shared" si="5"/>
        <v>0</v>
      </c>
      <c r="L24" s="33">
        <f t="shared" si="7"/>
        <v>0.23863636363636365</v>
      </c>
      <c r="M24" s="35">
        <f t="shared" si="8"/>
        <v>0.44444444444444442</v>
      </c>
      <c r="N24" s="1"/>
    </row>
    <row r="25" spans="1:14" ht="17" thickBot="1" x14ac:dyDescent="0.25">
      <c r="A25" s="1"/>
      <c r="B25" s="1"/>
      <c r="C25" s="1"/>
      <c r="D25" s="86"/>
      <c r="E25" s="36" t="s">
        <v>38</v>
      </c>
      <c r="F25" s="37">
        <f t="shared" si="6"/>
        <v>0.84023668639053251</v>
      </c>
      <c r="G25" s="38">
        <f t="shared" si="2"/>
        <v>0</v>
      </c>
      <c r="H25" s="38">
        <f t="shared" si="3"/>
        <v>0</v>
      </c>
      <c r="I25" s="37">
        <f t="shared" si="3"/>
        <v>0.72727272727272729</v>
      </c>
      <c r="J25" s="38">
        <f t="shared" si="4"/>
        <v>0</v>
      </c>
      <c r="K25" s="39">
        <f t="shared" si="5"/>
        <v>0</v>
      </c>
      <c r="L25" s="38">
        <f t="shared" si="7"/>
        <v>0.15976331360946749</v>
      </c>
      <c r="M25" s="40">
        <f t="shared" si="8"/>
        <v>0.27272727272727271</v>
      </c>
      <c r="N25" s="1"/>
    </row>
    <row r="26" spans="1:14" x14ac:dyDescent="0.2">
      <c r="A26" s="1"/>
      <c r="B26" s="1"/>
      <c r="C26" s="1"/>
      <c r="D26" s="86"/>
      <c r="E26" s="26" t="s">
        <v>39</v>
      </c>
      <c r="F26" s="27">
        <f t="shared" si="6"/>
        <v>0.65648854961832059</v>
      </c>
      <c r="G26" s="28">
        <f t="shared" si="2"/>
        <v>0</v>
      </c>
      <c r="H26" s="28">
        <f t="shared" si="3"/>
        <v>0</v>
      </c>
      <c r="I26" s="27">
        <f t="shared" si="3"/>
        <v>0.375</v>
      </c>
      <c r="J26" s="28">
        <f t="shared" si="4"/>
        <v>0</v>
      </c>
      <c r="K26" s="29">
        <f t="shared" si="5"/>
        <v>0</v>
      </c>
      <c r="L26" s="28">
        <f t="shared" si="7"/>
        <v>0.34351145038167941</v>
      </c>
      <c r="M26" s="30">
        <f t="shared" si="8"/>
        <v>0.625</v>
      </c>
      <c r="N26" s="1"/>
    </row>
    <row r="27" spans="1:14" x14ac:dyDescent="0.2">
      <c r="A27" s="1"/>
      <c r="B27" s="1"/>
      <c r="C27" s="1"/>
      <c r="D27" s="86"/>
      <c r="E27" s="31" t="s">
        <v>40</v>
      </c>
      <c r="F27" s="32">
        <f t="shared" si="6"/>
        <v>0.72727272727272729</v>
      </c>
      <c r="G27" s="33">
        <f t="shared" si="2"/>
        <v>0</v>
      </c>
      <c r="H27" s="33">
        <f t="shared" si="3"/>
        <v>9.5693779904306216E-3</v>
      </c>
      <c r="I27" s="32">
        <f t="shared" si="3"/>
        <v>0.51428571428571423</v>
      </c>
      <c r="J27" s="33">
        <f t="shared" si="4"/>
        <v>2.8571428571428571E-2</v>
      </c>
      <c r="K27" s="34">
        <f t="shared" si="5"/>
        <v>0</v>
      </c>
      <c r="L27" s="33">
        <f t="shared" si="7"/>
        <v>0.26315789473684204</v>
      </c>
      <c r="M27" s="35">
        <f t="shared" si="8"/>
        <v>0.45714285714285718</v>
      </c>
      <c r="N27" s="1"/>
    </row>
    <row r="28" spans="1:14" x14ac:dyDescent="0.2">
      <c r="A28" s="1"/>
      <c r="B28" s="1"/>
      <c r="C28" s="1"/>
      <c r="D28" s="86"/>
      <c r="E28" s="31" t="s">
        <v>41</v>
      </c>
      <c r="F28" s="32">
        <f t="shared" si="6"/>
        <v>0.8411764705882353</v>
      </c>
      <c r="G28" s="33">
        <f t="shared" si="2"/>
        <v>0</v>
      </c>
      <c r="H28" s="33">
        <f t="shared" si="3"/>
        <v>0</v>
      </c>
      <c r="I28" s="32">
        <f t="shared" si="3"/>
        <v>0.7857142857142857</v>
      </c>
      <c r="J28" s="33">
        <f t="shared" si="4"/>
        <v>0</v>
      </c>
      <c r="K28" s="34">
        <f t="shared" si="5"/>
        <v>0</v>
      </c>
      <c r="L28" s="33">
        <f t="shared" si="7"/>
        <v>0.1588235294117647</v>
      </c>
      <c r="M28" s="35">
        <f t="shared" si="8"/>
        <v>0.2142857142857143</v>
      </c>
      <c r="N28" s="1"/>
    </row>
    <row r="29" spans="1:14" ht="17" thickBot="1" x14ac:dyDescent="0.25">
      <c r="A29" s="1"/>
      <c r="B29" s="1"/>
      <c r="C29" s="1"/>
      <c r="D29" s="86"/>
      <c r="E29" s="36" t="s">
        <v>42</v>
      </c>
      <c r="F29" s="37">
        <f t="shared" si="6"/>
        <v>0.84662576687116564</v>
      </c>
      <c r="G29" s="38">
        <f t="shared" si="2"/>
        <v>0</v>
      </c>
      <c r="H29" s="38">
        <f t="shared" si="3"/>
        <v>0</v>
      </c>
      <c r="I29" s="37">
        <f t="shared" si="3"/>
        <v>0.76315789473684215</v>
      </c>
      <c r="J29" s="38">
        <f t="shared" si="4"/>
        <v>0</v>
      </c>
      <c r="K29" s="39">
        <f t="shared" si="5"/>
        <v>0</v>
      </c>
      <c r="L29" s="38">
        <f t="shared" si="7"/>
        <v>0.15337423312883436</v>
      </c>
      <c r="M29" s="40">
        <f t="shared" si="8"/>
        <v>0.23684210526315785</v>
      </c>
      <c r="N29" s="1"/>
    </row>
    <row r="30" spans="1:14" x14ac:dyDescent="0.2">
      <c r="A30" s="1"/>
      <c r="B30" s="1"/>
      <c r="C30" s="1"/>
      <c r="D30" s="86"/>
      <c r="E30" s="31" t="s">
        <v>43</v>
      </c>
      <c r="F30" s="32">
        <f t="shared" si="6"/>
        <v>0.8152866242038217</v>
      </c>
      <c r="G30" s="33">
        <f t="shared" si="2"/>
        <v>0</v>
      </c>
      <c r="H30" s="33">
        <f t="shared" si="3"/>
        <v>0</v>
      </c>
      <c r="I30" s="32">
        <f t="shared" si="3"/>
        <v>0.59459459459459463</v>
      </c>
      <c r="J30" s="33">
        <f t="shared" si="4"/>
        <v>0</v>
      </c>
      <c r="K30" s="34">
        <f t="shared" si="5"/>
        <v>0</v>
      </c>
      <c r="L30" s="33">
        <f t="shared" si="7"/>
        <v>0.1847133757961783</v>
      </c>
      <c r="M30" s="35">
        <f t="shared" si="8"/>
        <v>0.40540540540540537</v>
      </c>
      <c r="N30" s="1"/>
    </row>
    <row r="31" spans="1:14" x14ac:dyDescent="0.2">
      <c r="A31" s="1"/>
      <c r="B31" s="1"/>
      <c r="C31" s="1"/>
      <c r="D31" s="86"/>
      <c r="E31" s="31" t="s">
        <v>44</v>
      </c>
      <c r="F31" s="32">
        <f t="shared" si="6"/>
        <v>0.82857142857142863</v>
      </c>
      <c r="G31" s="33">
        <f t="shared" si="2"/>
        <v>0</v>
      </c>
      <c r="H31" s="33">
        <f t="shared" si="3"/>
        <v>0</v>
      </c>
      <c r="I31" s="32">
        <f t="shared" si="3"/>
        <v>0.83333333333333337</v>
      </c>
      <c r="J31" s="33">
        <f t="shared" si="4"/>
        <v>0</v>
      </c>
      <c r="K31" s="34">
        <f t="shared" si="5"/>
        <v>0</v>
      </c>
      <c r="L31" s="33">
        <f t="shared" si="7"/>
        <v>0.17142857142857137</v>
      </c>
      <c r="M31" s="35">
        <f t="shared" si="8"/>
        <v>0.16666666666666663</v>
      </c>
      <c r="N31" s="1"/>
    </row>
    <row r="32" spans="1:14" x14ac:dyDescent="0.2">
      <c r="A32" s="1"/>
      <c r="B32" s="1"/>
      <c r="C32" s="1"/>
      <c r="D32" s="86"/>
      <c r="E32" s="31" t="s">
        <v>45</v>
      </c>
      <c r="F32" s="32">
        <f t="shared" si="6"/>
        <v>0.87931034482758619</v>
      </c>
      <c r="G32" s="33">
        <f t="shared" si="2"/>
        <v>0</v>
      </c>
      <c r="H32" s="33">
        <f t="shared" si="3"/>
        <v>0</v>
      </c>
      <c r="I32" s="32">
        <f t="shared" si="3"/>
        <v>0.76923076923076927</v>
      </c>
      <c r="J32" s="33">
        <f t="shared" si="4"/>
        <v>0</v>
      </c>
      <c r="K32" s="34">
        <f t="shared" si="5"/>
        <v>0</v>
      </c>
      <c r="L32" s="33">
        <f t="shared" si="7"/>
        <v>0.12068965517241381</v>
      </c>
      <c r="M32" s="35">
        <f t="shared" si="8"/>
        <v>0.23076923076923073</v>
      </c>
      <c r="N32" s="1"/>
    </row>
    <row r="33" spans="1:14" ht="17" thickBot="1" x14ac:dyDescent="0.25">
      <c r="A33" s="1"/>
      <c r="B33" s="1"/>
      <c r="C33" s="1"/>
      <c r="D33" s="87"/>
      <c r="E33" s="36" t="s">
        <v>46</v>
      </c>
      <c r="F33" s="37">
        <f t="shared" si="6"/>
        <v>0.84</v>
      </c>
      <c r="G33" s="33">
        <f t="shared" si="2"/>
        <v>0</v>
      </c>
      <c r="H33" s="33">
        <f t="shared" si="3"/>
        <v>0</v>
      </c>
      <c r="I33" s="32">
        <f t="shared" si="3"/>
        <v>0.69230769230769229</v>
      </c>
      <c r="J33" s="33">
        <f t="shared" si="4"/>
        <v>0</v>
      </c>
      <c r="K33" s="34">
        <f t="shared" si="5"/>
        <v>0</v>
      </c>
      <c r="L33" s="33">
        <f t="shared" si="7"/>
        <v>0.16000000000000003</v>
      </c>
      <c r="M33" s="40">
        <f t="shared" si="8"/>
        <v>0.30769230769230771</v>
      </c>
      <c r="N33" s="1"/>
    </row>
    <row r="34" spans="1:14" x14ac:dyDescent="0.2">
      <c r="A34" s="1"/>
      <c r="B34" s="1"/>
      <c r="C34" s="1"/>
      <c r="D34" s="1"/>
      <c r="E34" s="1"/>
      <c r="F34" s="28"/>
      <c r="G34" s="28"/>
      <c r="H34" s="28"/>
      <c r="I34" s="28"/>
      <c r="J34" s="28"/>
      <c r="K34" s="28"/>
      <c r="L34" s="28"/>
      <c r="M34" s="28"/>
      <c r="N34" s="1"/>
    </row>
    <row r="35" spans="1:14" ht="17" thickBot="1" x14ac:dyDescent="0.25">
      <c r="A35" s="1"/>
      <c r="B35" s="1"/>
      <c r="C35" s="1"/>
      <c r="D35" s="1"/>
      <c r="E35" s="1"/>
      <c r="F35" s="41"/>
      <c r="G35" s="41"/>
      <c r="H35" s="41"/>
      <c r="I35" s="1"/>
      <c r="J35" s="1"/>
      <c r="K35" s="1"/>
      <c r="L35" s="1"/>
      <c r="M35" s="1"/>
      <c r="N35" s="1"/>
    </row>
    <row r="36" spans="1:14" ht="17" thickBot="1" x14ac:dyDescent="0.25">
      <c r="A36" s="1"/>
      <c r="B36" s="1"/>
      <c r="C36" s="1"/>
      <c r="D36" s="1"/>
      <c r="E36" s="76" t="s">
        <v>47</v>
      </c>
      <c r="F36" s="78" t="s">
        <v>3</v>
      </c>
      <c r="G36" s="79"/>
      <c r="H36" s="79"/>
      <c r="I36" s="78" t="s">
        <v>4</v>
      </c>
      <c r="J36" s="79"/>
      <c r="K36" s="80"/>
      <c r="L36" s="81" t="s">
        <v>33</v>
      </c>
      <c r="M36" s="83" t="s">
        <v>34</v>
      </c>
      <c r="N36" s="1"/>
    </row>
    <row r="37" spans="1:14" ht="19" thickBot="1" x14ac:dyDescent="0.25">
      <c r="A37" s="1"/>
      <c r="B37" s="1"/>
      <c r="C37" s="1"/>
      <c r="D37" s="1"/>
      <c r="E37" s="77"/>
      <c r="F37" s="3" t="s">
        <v>10</v>
      </c>
      <c r="G37" s="3" t="s">
        <v>11</v>
      </c>
      <c r="H37" s="3" t="s">
        <v>12</v>
      </c>
      <c r="I37" s="2" t="s">
        <v>13</v>
      </c>
      <c r="J37" s="2" t="s">
        <v>14</v>
      </c>
      <c r="K37" s="4" t="s">
        <v>15</v>
      </c>
      <c r="L37" s="82"/>
      <c r="M37" s="84"/>
      <c r="N37" s="1"/>
    </row>
    <row r="38" spans="1:14" x14ac:dyDescent="0.2">
      <c r="A38" s="1"/>
      <c r="B38" s="1"/>
      <c r="C38" s="1"/>
      <c r="D38" s="1"/>
      <c r="E38" s="6" t="s">
        <v>48</v>
      </c>
      <c r="F38" s="27">
        <f t="shared" ref="F38:M38" si="9">AVERAGE(F22:F25)</f>
        <v>0.81913620021206324</v>
      </c>
      <c r="G38" s="28">
        <f t="shared" si="9"/>
        <v>0</v>
      </c>
      <c r="H38" s="29">
        <f t="shared" si="9"/>
        <v>0</v>
      </c>
      <c r="I38" s="28">
        <f t="shared" si="9"/>
        <v>0.64117039117039121</v>
      </c>
      <c r="J38" s="28">
        <f t="shared" si="9"/>
        <v>0</v>
      </c>
      <c r="K38" s="28">
        <f t="shared" si="9"/>
        <v>0</v>
      </c>
      <c r="L38" s="42">
        <f t="shared" si="9"/>
        <v>0.18086379978793668</v>
      </c>
      <c r="M38" s="43">
        <f t="shared" si="9"/>
        <v>0.35882960882960885</v>
      </c>
      <c r="N38" s="1"/>
    </row>
    <row r="39" spans="1:14" x14ac:dyDescent="0.2">
      <c r="A39" s="1"/>
      <c r="B39" s="1"/>
      <c r="C39" s="1"/>
      <c r="D39" s="1"/>
      <c r="E39" s="11" t="s">
        <v>49</v>
      </c>
      <c r="F39" s="32">
        <f t="shared" ref="F39:M39" si="10">AVERAGE(F26:F29)</f>
        <v>0.76789087858761218</v>
      </c>
      <c r="G39" s="33">
        <f t="shared" si="10"/>
        <v>0</v>
      </c>
      <c r="H39" s="34">
        <f t="shared" si="10"/>
        <v>2.3923444976076554E-3</v>
      </c>
      <c r="I39" s="33">
        <f t="shared" si="10"/>
        <v>0.60953947368421046</v>
      </c>
      <c r="J39" s="33">
        <f t="shared" si="10"/>
        <v>7.1428571428571426E-3</v>
      </c>
      <c r="K39" s="33">
        <f t="shared" si="10"/>
        <v>0</v>
      </c>
      <c r="L39" s="44">
        <f t="shared" si="10"/>
        <v>0.22971677691478012</v>
      </c>
      <c r="M39" s="45">
        <f t="shared" si="10"/>
        <v>0.38331766917293242</v>
      </c>
      <c r="N39" s="1"/>
    </row>
    <row r="40" spans="1:14" ht="17" thickBot="1" x14ac:dyDescent="0.25">
      <c r="A40" s="1"/>
      <c r="B40" s="1"/>
      <c r="C40" s="1"/>
      <c r="D40" s="1"/>
      <c r="E40" s="16" t="s">
        <v>50</v>
      </c>
      <c r="F40" s="37">
        <f t="shared" ref="F40:M40" si="11">AVERAGE(F30:F33)</f>
        <v>0.84079209940070909</v>
      </c>
      <c r="G40" s="38">
        <f t="shared" si="11"/>
        <v>0</v>
      </c>
      <c r="H40" s="39">
        <f t="shared" si="11"/>
        <v>0</v>
      </c>
      <c r="I40" s="38">
        <f t="shared" si="11"/>
        <v>0.72236659736659736</v>
      </c>
      <c r="J40" s="38">
        <f t="shared" si="11"/>
        <v>0</v>
      </c>
      <c r="K40" s="38">
        <f t="shared" si="11"/>
        <v>0</v>
      </c>
      <c r="L40" s="46">
        <f t="shared" si="11"/>
        <v>0.15920790059929088</v>
      </c>
      <c r="M40" s="47">
        <f t="shared" si="11"/>
        <v>0.27763340263340264</v>
      </c>
      <c r="N40" s="1"/>
    </row>
    <row r="41" spans="1:14" ht="17" thickBot="1" x14ac:dyDescent="0.25">
      <c r="A41" s="1"/>
      <c r="B41" s="1"/>
      <c r="C41" s="1"/>
      <c r="D41" s="1"/>
      <c r="E41" s="21" t="s">
        <v>51</v>
      </c>
      <c r="F41" s="48">
        <f t="shared" ref="F41:M41" si="12">AVERAGE(F38:F40)</f>
        <v>0.80927305940012817</v>
      </c>
      <c r="G41" s="49">
        <f t="shared" si="12"/>
        <v>0</v>
      </c>
      <c r="H41" s="50">
        <f t="shared" si="12"/>
        <v>7.9744816586921851E-4</v>
      </c>
      <c r="I41" s="51">
        <f t="shared" si="12"/>
        <v>0.65769215407373305</v>
      </c>
      <c r="J41" s="49">
        <f t="shared" si="12"/>
        <v>2.3809523809523807E-3</v>
      </c>
      <c r="K41" s="52">
        <f t="shared" si="12"/>
        <v>0</v>
      </c>
      <c r="L41" s="53">
        <f t="shared" si="12"/>
        <v>0.18992949243400256</v>
      </c>
      <c r="M41" s="51">
        <f t="shared" si="12"/>
        <v>0.33992689354531463</v>
      </c>
      <c r="N41" s="1"/>
    </row>
  </sheetData>
  <mergeCells count="17">
    <mergeCell ref="M20:M21"/>
    <mergeCell ref="A1:N2"/>
    <mergeCell ref="A4:A5"/>
    <mergeCell ref="B4:E4"/>
    <mergeCell ref="F4:H4"/>
    <mergeCell ref="I4:K4"/>
    <mergeCell ref="L4:N4"/>
    <mergeCell ref="D20:D33"/>
    <mergeCell ref="E20:E21"/>
    <mergeCell ref="F20:H20"/>
    <mergeCell ref="I20:K20"/>
    <mergeCell ref="L20:L21"/>
    <mergeCell ref="E36:E37"/>
    <mergeCell ref="F36:H36"/>
    <mergeCell ref="I36:K36"/>
    <mergeCell ref="L36:L37"/>
    <mergeCell ref="M36:M37"/>
  </mergeCell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topLeftCell="D19" workbookViewId="0">
      <selection activeCell="M38" sqref="M38"/>
    </sheetView>
  </sheetViews>
  <sheetFormatPr baseColWidth="10" defaultRowHeight="16" x14ac:dyDescent="0.2"/>
  <cols>
    <col min="1" max="1" width="16.6640625" customWidth="1"/>
    <col min="4" max="5" width="17.5" customWidth="1"/>
    <col min="6" max="6" width="14.83203125" customWidth="1"/>
    <col min="7" max="7" width="19.6640625" customWidth="1"/>
    <col min="8" max="8" width="11.6640625" customWidth="1"/>
    <col min="9" max="9" width="25" customWidth="1"/>
    <col min="10" max="10" width="30.1640625" customWidth="1"/>
    <col min="11" max="11" width="18.6640625" customWidth="1"/>
    <col min="12" max="12" width="20.33203125" customWidth="1"/>
    <col min="13" max="13" width="24.1640625" customWidth="1"/>
    <col min="14" max="14" width="18.6640625" customWidth="1"/>
  </cols>
  <sheetData>
    <row r="1" spans="1:14" ht="17" customHeight="1" thickTop="1" x14ac:dyDescent="0.2">
      <c r="A1" s="90" t="s">
        <v>52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</row>
    <row r="2" spans="1:14" ht="17" thickBot="1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5"/>
    </row>
    <row r="3" spans="1:14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7" thickBot="1" x14ac:dyDescent="0.25">
      <c r="A4" s="78" t="s">
        <v>1</v>
      </c>
      <c r="B4" s="78" t="s">
        <v>2</v>
      </c>
      <c r="C4" s="78"/>
      <c r="D4" s="79"/>
      <c r="E4" s="79"/>
      <c r="F4" s="78" t="s">
        <v>3</v>
      </c>
      <c r="G4" s="79"/>
      <c r="H4" s="79"/>
      <c r="I4" s="78" t="s">
        <v>60</v>
      </c>
      <c r="J4" s="79"/>
      <c r="K4" s="80"/>
      <c r="L4" s="97" t="s">
        <v>64</v>
      </c>
      <c r="M4" s="98"/>
      <c r="N4" s="99"/>
    </row>
    <row r="5" spans="1:14" ht="19" thickBot="1" x14ac:dyDescent="0.25">
      <c r="A5" s="96"/>
      <c r="B5" s="2" t="s">
        <v>6</v>
      </c>
      <c r="C5" s="2" t="s">
        <v>7</v>
      </c>
      <c r="D5" s="2" t="s">
        <v>57</v>
      </c>
      <c r="E5" s="2" t="s">
        <v>58</v>
      </c>
      <c r="F5" s="3" t="s">
        <v>53</v>
      </c>
      <c r="G5" s="3" t="s">
        <v>54</v>
      </c>
      <c r="H5" s="3" t="s">
        <v>55</v>
      </c>
      <c r="I5" s="2" t="s">
        <v>59</v>
      </c>
      <c r="J5" s="2" t="s">
        <v>61</v>
      </c>
      <c r="K5" s="4" t="s">
        <v>56</v>
      </c>
      <c r="L5" s="5" t="s">
        <v>62</v>
      </c>
      <c r="M5" s="5" t="s">
        <v>63</v>
      </c>
      <c r="N5" s="5" t="s">
        <v>65</v>
      </c>
    </row>
    <row r="6" spans="1:14" x14ac:dyDescent="0.2">
      <c r="A6" s="54" t="s">
        <v>35</v>
      </c>
      <c r="B6" s="55">
        <v>116</v>
      </c>
      <c r="C6" s="56">
        <f>B6-D6</f>
        <v>100</v>
      </c>
      <c r="D6" s="56">
        <v>16</v>
      </c>
      <c r="E6" s="56">
        <v>24</v>
      </c>
      <c r="F6" s="55">
        <v>24</v>
      </c>
      <c r="G6" s="56">
        <v>12</v>
      </c>
      <c r="H6" s="57">
        <v>35</v>
      </c>
      <c r="I6" s="26">
        <v>3</v>
      </c>
      <c r="J6" s="26">
        <v>1</v>
      </c>
      <c r="K6" s="26">
        <v>0</v>
      </c>
      <c r="L6" s="58">
        <v>0</v>
      </c>
      <c r="M6" s="26">
        <v>0</v>
      </c>
      <c r="N6" s="59">
        <v>0</v>
      </c>
    </row>
    <row r="7" spans="1:14" x14ac:dyDescent="0.2">
      <c r="A7" s="60" t="s">
        <v>36</v>
      </c>
      <c r="B7" s="61">
        <v>116</v>
      </c>
      <c r="C7" s="62">
        <f t="shared" ref="C7:C17" si="0">B7-D7</f>
        <v>101</v>
      </c>
      <c r="D7" s="62">
        <v>15</v>
      </c>
      <c r="E7" s="62">
        <v>22</v>
      </c>
      <c r="F7" s="61">
        <v>21</v>
      </c>
      <c r="G7" s="62">
        <v>16</v>
      </c>
      <c r="H7" s="63">
        <v>33</v>
      </c>
      <c r="I7" s="31">
        <v>7</v>
      </c>
      <c r="J7" s="31">
        <v>2</v>
      </c>
      <c r="K7" s="31">
        <v>1</v>
      </c>
      <c r="L7" s="64">
        <v>0</v>
      </c>
      <c r="M7" s="31">
        <v>0</v>
      </c>
      <c r="N7" s="65">
        <v>0</v>
      </c>
    </row>
    <row r="8" spans="1:14" x14ac:dyDescent="0.2">
      <c r="A8" s="60" t="s">
        <v>37</v>
      </c>
      <c r="B8" s="61">
        <v>94</v>
      </c>
      <c r="C8" s="62">
        <f t="shared" si="0"/>
        <v>80</v>
      </c>
      <c r="D8" s="62">
        <v>14</v>
      </c>
      <c r="E8" s="62">
        <v>21</v>
      </c>
      <c r="F8" s="61">
        <v>22</v>
      </c>
      <c r="G8" s="62">
        <v>17</v>
      </c>
      <c r="H8" s="63">
        <v>19</v>
      </c>
      <c r="I8" s="31">
        <v>6</v>
      </c>
      <c r="J8" s="31">
        <v>1</v>
      </c>
      <c r="K8" s="31">
        <v>1</v>
      </c>
      <c r="L8" s="64">
        <v>0</v>
      </c>
      <c r="M8" s="31">
        <v>0</v>
      </c>
      <c r="N8" s="65">
        <v>0</v>
      </c>
    </row>
    <row r="9" spans="1:14" ht="17" thickBot="1" x14ac:dyDescent="0.25">
      <c r="A9" s="66" t="s">
        <v>38</v>
      </c>
      <c r="B9" s="61">
        <v>131</v>
      </c>
      <c r="C9" s="67">
        <f t="shared" si="0"/>
        <v>118</v>
      </c>
      <c r="D9" s="62">
        <v>13</v>
      </c>
      <c r="E9" s="62">
        <v>16</v>
      </c>
      <c r="F9" s="68">
        <v>35</v>
      </c>
      <c r="G9" s="67">
        <v>9</v>
      </c>
      <c r="H9" s="69">
        <v>25</v>
      </c>
      <c r="I9" s="36">
        <v>7</v>
      </c>
      <c r="J9" s="36">
        <v>0</v>
      </c>
      <c r="K9" s="36">
        <v>1</v>
      </c>
      <c r="L9" s="70">
        <v>0</v>
      </c>
      <c r="M9" s="36">
        <v>0</v>
      </c>
      <c r="N9" s="71">
        <v>0</v>
      </c>
    </row>
    <row r="10" spans="1:14" x14ac:dyDescent="0.2">
      <c r="A10" s="54" t="s">
        <v>39</v>
      </c>
      <c r="B10" s="55">
        <v>141</v>
      </c>
      <c r="C10" s="56">
        <f t="shared" si="0"/>
        <v>117</v>
      </c>
      <c r="D10" s="56">
        <v>24</v>
      </c>
      <c r="E10" s="57">
        <v>11</v>
      </c>
      <c r="F10" s="55">
        <v>25</v>
      </c>
      <c r="G10" s="56">
        <v>14</v>
      </c>
      <c r="H10" s="57">
        <v>30</v>
      </c>
      <c r="I10" s="26">
        <v>9</v>
      </c>
      <c r="J10" s="26">
        <v>1</v>
      </c>
      <c r="K10" s="26">
        <v>1</v>
      </c>
      <c r="L10" s="58">
        <v>0</v>
      </c>
      <c r="M10" s="26">
        <v>0</v>
      </c>
      <c r="N10" s="59">
        <v>0</v>
      </c>
    </row>
    <row r="11" spans="1:14" x14ac:dyDescent="0.2">
      <c r="A11" s="60" t="s">
        <v>40</v>
      </c>
      <c r="B11" s="61">
        <v>146</v>
      </c>
      <c r="C11" s="62">
        <f t="shared" si="0"/>
        <v>126</v>
      </c>
      <c r="D11" s="62">
        <v>20</v>
      </c>
      <c r="E11" s="63">
        <v>11</v>
      </c>
      <c r="F11" s="61">
        <v>20</v>
      </c>
      <c r="G11" s="62">
        <v>25</v>
      </c>
      <c r="H11" s="63">
        <v>40</v>
      </c>
      <c r="I11" s="31">
        <v>10</v>
      </c>
      <c r="J11" s="31">
        <v>2</v>
      </c>
      <c r="K11" s="31">
        <v>0</v>
      </c>
      <c r="L11" s="64">
        <v>0</v>
      </c>
      <c r="M11" s="31">
        <v>0</v>
      </c>
      <c r="N11" s="65">
        <v>1</v>
      </c>
    </row>
    <row r="12" spans="1:14" x14ac:dyDescent="0.2">
      <c r="A12" s="60" t="s">
        <v>41</v>
      </c>
      <c r="B12" s="61">
        <v>123</v>
      </c>
      <c r="C12" s="62">
        <f t="shared" si="0"/>
        <v>97</v>
      </c>
      <c r="D12" s="62">
        <v>26</v>
      </c>
      <c r="E12" s="63">
        <v>7</v>
      </c>
      <c r="F12" s="61">
        <v>12</v>
      </c>
      <c r="G12" s="62">
        <v>18</v>
      </c>
      <c r="H12" s="63">
        <v>40</v>
      </c>
      <c r="I12" s="31">
        <v>10</v>
      </c>
      <c r="J12" s="31">
        <v>1</v>
      </c>
      <c r="K12" s="31">
        <v>4</v>
      </c>
      <c r="L12" s="64">
        <v>0</v>
      </c>
      <c r="M12" s="31">
        <v>0</v>
      </c>
      <c r="N12" s="65">
        <v>0</v>
      </c>
    </row>
    <row r="13" spans="1:14" ht="17" thickBot="1" x14ac:dyDescent="0.25">
      <c r="A13" s="66" t="s">
        <v>42</v>
      </c>
      <c r="B13" s="68">
        <v>149</v>
      </c>
      <c r="C13" s="67">
        <f t="shared" si="0"/>
        <v>128</v>
      </c>
      <c r="D13" s="67">
        <v>21</v>
      </c>
      <c r="E13" s="69">
        <v>24</v>
      </c>
      <c r="F13" s="68">
        <v>22</v>
      </c>
      <c r="G13" s="67">
        <v>17</v>
      </c>
      <c r="H13" s="69">
        <v>30</v>
      </c>
      <c r="I13" s="36">
        <v>4</v>
      </c>
      <c r="J13" s="36">
        <v>2</v>
      </c>
      <c r="K13" s="36">
        <v>4</v>
      </c>
      <c r="L13" s="70">
        <v>0</v>
      </c>
      <c r="M13" s="36">
        <v>0</v>
      </c>
      <c r="N13" s="71">
        <v>0</v>
      </c>
    </row>
    <row r="14" spans="1:14" x14ac:dyDescent="0.2">
      <c r="A14" s="54" t="s">
        <v>43</v>
      </c>
      <c r="B14" s="61">
        <v>90</v>
      </c>
      <c r="C14" s="56">
        <f t="shared" si="0"/>
        <v>70</v>
      </c>
      <c r="D14" s="62">
        <v>20</v>
      </c>
      <c r="E14" s="62">
        <v>12</v>
      </c>
      <c r="F14" s="55">
        <v>26</v>
      </c>
      <c r="G14" s="56">
        <v>15</v>
      </c>
      <c r="H14" s="57">
        <v>11</v>
      </c>
      <c r="I14" s="26">
        <v>3</v>
      </c>
      <c r="J14" s="26">
        <v>2</v>
      </c>
      <c r="K14" s="26">
        <v>6</v>
      </c>
      <c r="L14" s="58">
        <v>1</v>
      </c>
      <c r="M14" s="26">
        <v>0</v>
      </c>
      <c r="N14" s="59">
        <v>0</v>
      </c>
    </row>
    <row r="15" spans="1:14" x14ac:dyDescent="0.2">
      <c r="A15" s="60" t="s">
        <v>44</v>
      </c>
      <c r="B15" s="61">
        <v>129</v>
      </c>
      <c r="C15" s="62">
        <f t="shared" si="0"/>
        <v>107</v>
      </c>
      <c r="D15" s="62">
        <v>22</v>
      </c>
      <c r="E15" s="62">
        <v>16</v>
      </c>
      <c r="F15" s="61">
        <v>19</v>
      </c>
      <c r="G15" s="62">
        <v>19</v>
      </c>
      <c r="H15" s="63">
        <v>39</v>
      </c>
      <c r="I15" s="31">
        <v>8</v>
      </c>
      <c r="J15" s="31">
        <v>1</v>
      </c>
      <c r="K15" s="31">
        <v>1</v>
      </c>
      <c r="L15" s="64">
        <v>1</v>
      </c>
      <c r="M15" s="31">
        <v>0</v>
      </c>
      <c r="N15" s="65">
        <v>0</v>
      </c>
    </row>
    <row r="16" spans="1:14" x14ac:dyDescent="0.2">
      <c r="A16" s="60" t="s">
        <v>45</v>
      </c>
      <c r="B16" s="61">
        <v>92</v>
      </c>
      <c r="C16" s="62">
        <f t="shared" si="0"/>
        <v>77</v>
      </c>
      <c r="D16" s="62">
        <v>15</v>
      </c>
      <c r="E16" s="62">
        <v>11</v>
      </c>
      <c r="F16" s="61">
        <v>15</v>
      </c>
      <c r="G16" s="62">
        <v>9</v>
      </c>
      <c r="H16" s="63">
        <v>26</v>
      </c>
      <c r="I16" s="31">
        <v>0</v>
      </c>
      <c r="J16" s="31">
        <v>3</v>
      </c>
      <c r="K16" s="31">
        <v>1</v>
      </c>
      <c r="L16" s="64">
        <v>0</v>
      </c>
      <c r="M16" s="31">
        <v>0</v>
      </c>
      <c r="N16" s="65">
        <v>0</v>
      </c>
    </row>
    <row r="17" spans="1:14" ht="17" thickBot="1" x14ac:dyDescent="0.25">
      <c r="A17" s="66" t="s">
        <v>46</v>
      </c>
      <c r="B17" s="68">
        <v>102</v>
      </c>
      <c r="C17" s="67">
        <f t="shared" si="0"/>
        <v>90</v>
      </c>
      <c r="D17" s="67">
        <v>12</v>
      </c>
      <c r="E17" s="67">
        <v>14</v>
      </c>
      <c r="F17" s="68">
        <v>23</v>
      </c>
      <c r="G17" s="67">
        <v>16</v>
      </c>
      <c r="H17" s="69">
        <v>21</v>
      </c>
      <c r="I17" s="36">
        <v>4</v>
      </c>
      <c r="J17" s="36">
        <v>2</v>
      </c>
      <c r="K17" s="36">
        <v>2</v>
      </c>
      <c r="L17" s="70">
        <v>0</v>
      </c>
      <c r="M17" s="36">
        <v>0</v>
      </c>
      <c r="N17" s="71">
        <v>0</v>
      </c>
    </row>
    <row r="18" spans="1:14" ht="17" thickBot="1" x14ac:dyDescent="0.25">
      <c r="A18" s="21" t="s">
        <v>31</v>
      </c>
      <c r="B18" s="22">
        <f t="shared" ref="B18:N18" si="1">SUM(B6:B17)</f>
        <v>1429</v>
      </c>
      <c r="C18" s="18">
        <f t="shared" si="1"/>
        <v>1211</v>
      </c>
      <c r="D18" s="23">
        <f t="shared" si="1"/>
        <v>218</v>
      </c>
      <c r="E18" s="23">
        <f t="shared" si="1"/>
        <v>189</v>
      </c>
      <c r="F18" s="22">
        <f t="shared" si="1"/>
        <v>264</v>
      </c>
      <c r="G18" s="23">
        <f t="shared" si="1"/>
        <v>187</v>
      </c>
      <c r="H18" s="24">
        <f t="shared" si="1"/>
        <v>349</v>
      </c>
      <c r="I18" s="23">
        <f t="shared" si="1"/>
        <v>71</v>
      </c>
      <c r="J18" s="23">
        <f t="shared" si="1"/>
        <v>18</v>
      </c>
      <c r="K18" s="23">
        <f t="shared" si="1"/>
        <v>22</v>
      </c>
      <c r="L18" s="22">
        <f t="shared" si="1"/>
        <v>2</v>
      </c>
      <c r="M18" s="23">
        <f t="shared" si="1"/>
        <v>0</v>
      </c>
      <c r="N18" s="25">
        <f t="shared" si="1"/>
        <v>1</v>
      </c>
    </row>
    <row r="19" spans="1:14" ht="17" thickBo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7" thickBot="1" x14ac:dyDescent="0.25">
      <c r="A20" s="1"/>
      <c r="B20" s="1"/>
      <c r="C20" s="1"/>
      <c r="D20" s="85" t="s">
        <v>32</v>
      </c>
      <c r="E20" s="88" t="s">
        <v>1</v>
      </c>
      <c r="F20" s="78" t="s">
        <v>66</v>
      </c>
      <c r="G20" s="79"/>
      <c r="H20" s="79"/>
      <c r="I20" s="103" t="s">
        <v>67</v>
      </c>
      <c r="J20" s="101"/>
      <c r="K20" s="104"/>
      <c r="L20" s="81" t="s">
        <v>33</v>
      </c>
      <c r="M20" s="83" t="s">
        <v>69</v>
      </c>
      <c r="N20" s="1"/>
    </row>
    <row r="21" spans="1:14" ht="19" thickBot="1" x14ac:dyDescent="0.25">
      <c r="A21" s="1"/>
      <c r="B21" s="1"/>
      <c r="C21" s="1"/>
      <c r="D21" s="86"/>
      <c r="E21" s="89"/>
      <c r="F21" s="72" t="s">
        <v>53</v>
      </c>
      <c r="G21" s="73" t="s">
        <v>54</v>
      </c>
      <c r="H21" s="73" t="s">
        <v>55</v>
      </c>
      <c r="I21" s="74" t="s">
        <v>59</v>
      </c>
      <c r="J21" s="74" t="s">
        <v>61</v>
      </c>
      <c r="K21" s="75" t="s">
        <v>68</v>
      </c>
      <c r="L21" s="82"/>
      <c r="M21" s="84"/>
      <c r="N21" s="1"/>
    </row>
    <row r="22" spans="1:14" x14ac:dyDescent="0.2">
      <c r="A22" s="1"/>
      <c r="B22" s="1"/>
      <c r="C22" s="1"/>
      <c r="D22" s="86"/>
      <c r="E22" s="26" t="s">
        <v>35</v>
      </c>
      <c r="F22" s="27">
        <f>F6/C6</f>
        <v>0.24</v>
      </c>
      <c r="G22" s="28">
        <f t="shared" ref="G22:G33" si="2">G6/C6</f>
        <v>0.12</v>
      </c>
      <c r="H22" s="28">
        <f t="shared" ref="H22:I33" si="3">H6/C6</f>
        <v>0.35</v>
      </c>
      <c r="I22" s="27">
        <f t="shared" si="3"/>
        <v>0.1875</v>
      </c>
      <c r="J22" s="28">
        <f t="shared" ref="J22:J33" si="4">J6/D6</f>
        <v>6.25E-2</v>
      </c>
      <c r="K22" s="29">
        <f t="shared" ref="K22:K33" si="5">K6/D6</f>
        <v>0</v>
      </c>
      <c r="L22" s="28">
        <f>1-(SUM(F22:H22))</f>
        <v>0.29000000000000004</v>
      </c>
      <c r="M22" s="30">
        <f>1-(SUM(I22:K22))</f>
        <v>0.75</v>
      </c>
      <c r="N22" s="1"/>
    </row>
    <row r="23" spans="1:14" x14ac:dyDescent="0.2">
      <c r="A23" s="1"/>
      <c r="B23" s="1"/>
      <c r="C23" s="1"/>
      <c r="D23" s="86"/>
      <c r="E23" s="31" t="s">
        <v>36</v>
      </c>
      <c r="F23" s="32">
        <f t="shared" ref="F23:F33" si="6">F7/C7</f>
        <v>0.20792079207920791</v>
      </c>
      <c r="G23" s="33">
        <f t="shared" si="2"/>
        <v>0.15841584158415842</v>
      </c>
      <c r="H23" s="33">
        <f t="shared" si="3"/>
        <v>0.32673267326732675</v>
      </c>
      <c r="I23" s="32">
        <f t="shared" si="3"/>
        <v>0.46666666666666667</v>
      </c>
      <c r="J23" s="33">
        <f t="shared" si="4"/>
        <v>0.13333333333333333</v>
      </c>
      <c r="K23" s="34">
        <f t="shared" si="5"/>
        <v>6.6666666666666666E-2</v>
      </c>
      <c r="L23" s="33">
        <f t="shared" ref="L23:L33" si="7">1-(SUM(F23:H23))</f>
        <v>0.30693069306930698</v>
      </c>
      <c r="M23" s="35">
        <f t="shared" ref="M23:M33" si="8">1-(SUM(I23:K23))</f>
        <v>0.33333333333333337</v>
      </c>
      <c r="N23" s="1"/>
    </row>
    <row r="24" spans="1:14" x14ac:dyDescent="0.2">
      <c r="A24" s="1"/>
      <c r="B24" s="1"/>
      <c r="C24" s="1"/>
      <c r="D24" s="86"/>
      <c r="E24" s="31" t="s">
        <v>37</v>
      </c>
      <c r="F24" s="32">
        <f t="shared" si="6"/>
        <v>0.27500000000000002</v>
      </c>
      <c r="G24" s="33">
        <f t="shared" si="2"/>
        <v>0.21249999999999999</v>
      </c>
      <c r="H24" s="33">
        <f t="shared" si="3"/>
        <v>0.23749999999999999</v>
      </c>
      <c r="I24" s="32">
        <f t="shared" si="3"/>
        <v>0.42857142857142855</v>
      </c>
      <c r="J24" s="33">
        <f t="shared" si="4"/>
        <v>7.1428571428571425E-2</v>
      </c>
      <c r="K24" s="34">
        <f t="shared" si="5"/>
        <v>7.1428571428571425E-2</v>
      </c>
      <c r="L24" s="33">
        <f t="shared" si="7"/>
        <v>0.27499999999999991</v>
      </c>
      <c r="M24" s="35">
        <f t="shared" si="8"/>
        <v>0.4285714285714286</v>
      </c>
      <c r="N24" s="1"/>
    </row>
    <row r="25" spans="1:14" ht="17" thickBot="1" x14ac:dyDescent="0.25">
      <c r="A25" s="1"/>
      <c r="B25" s="1"/>
      <c r="C25" s="1"/>
      <c r="D25" s="86"/>
      <c r="E25" s="36" t="s">
        <v>38</v>
      </c>
      <c r="F25" s="37">
        <f t="shared" si="6"/>
        <v>0.29661016949152541</v>
      </c>
      <c r="G25" s="38">
        <f t="shared" si="2"/>
        <v>7.6271186440677971E-2</v>
      </c>
      <c r="H25" s="38">
        <f t="shared" si="3"/>
        <v>0.21186440677966101</v>
      </c>
      <c r="I25" s="37">
        <f t="shared" si="3"/>
        <v>0.53846153846153844</v>
      </c>
      <c r="J25" s="38">
        <f t="shared" si="4"/>
        <v>0</v>
      </c>
      <c r="K25" s="39">
        <f t="shared" si="5"/>
        <v>7.6923076923076927E-2</v>
      </c>
      <c r="L25" s="38">
        <f t="shared" si="7"/>
        <v>0.4152542372881356</v>
      </c>
      <c r="M25" s="40">
        <f t="shared" si="8"/>
        <v>0.38461538461538458</v>
      </c>
      <c r="N25" s="1"/>
    </row>
    <row r="26" spans="1:14" x14ac:dyDescent="0.2">
      <c r="A26" s="1"/>
      <c r="B26" s="1"/>
      <c r="C26" s="1"/>
      <c r="D26" s="86"/>
      <c r="E26" s="26" t="s">
        <v>39</v>
      </c>
      <c r="F26" s="27">
        <f t="shared" si="6"/>
        <v>0.21367521367521367</v>
      </c>
      <c r="G26" s="28">
        <f t="shared" si="2"/>
        <v>0.11965811965811966</v>
      </c>
      <c r="H26" s="28">
        <f t="shared" si="3"/>
        <v>0.25641025641025639</v>
      </c>
      <c r="I26" s="27">
        <f t="shared" si="3"/>
        <v>0.375</v>
      </c>
      <c r="J26" s="28">
        <f t="shared" si="4"/>
        <v>4.1666666666666664E-2</v>
      </c>
      <c r="K26" s="29">
        <f t="shared" si="5"/>
        <v>4.1666666666666664E-2</v>
      </c>
      <c r="L26" s="28">
        <f t="shared" si="7"/>
        <v>0.41025641025641035</v>
      </c>
      <c r="M26" s="30">
        <f t="shared" si="8"/>
        <v>0.54166666666666663</v>
      </c>
      <c r="N26" s="1"/>
    </row>
    <row r="27" spans="1:14" x14ac:dyDescent="0.2">
      <c r="A27" s="1"/>
      <c r="B27" s="1"/>
      <c r="C27" s="1"/>
      <c r="D27" s="86"/>
      <c r="E27" s="31" t="s">
        <v>40</v>
      </c>
      <c r="F27" s="32">
        <f t="shared" si="6"/>
        <v>0.15873015873015872</v>
      </c>
      <c r="G27" s="33">
        <f t="shared" si="2"/>
        <v>0.1984126984126984</v>
      </c>
      <c r="H27" s="33">
        <f t="shared" si="3"/>
        <v>0.31746031746031744</v>
      </c>
      <c r="I27" s="32">
        <f t="shared" si="3"/>
        <v>0.5</v>
      </c>
      <c r="J27" s="33">
        <f t="shared" si="4"/>
        <v>0.1</v>
      </c>
      <c r="K27" s="34">
        <f t="shared" si="5"/>
        <v>0</v>
      </c>
      <c r="L27" s="33">
        <f t="shared" si="7"/>
        <v>0.32539682539682546</v>
      </c>
      <c r="M27" s="35">
        <f t="shared" si="8"/>
        <v>0.4</v>
      </c>
      <c r="N27" s="1"/>
    </row>
    <row r="28" spans="1:14" x14ac:dyDescent="0.2">
      <c r="A28" s="1"/>
      <c r="B28" s="1"/>
      <c r="C28" s="1"/>
      <c r="D28" s="86"/>
      <c r="E28" s="31" t="s">
        <v>41</v>
      </c>
      <c r="F28" s="32">
        <f t="shared" si="6"/>
        <v>0.12371134020618557</v>
      </c>
      <c r="G28" s="33">
        <f t="shared" si="2"/>
        <v>0.18556701030927836</v>
      </c>
      <c r="H28" s="33">
        <f t="shared" si="3"/>
        <v>0.41237113402061853</v>
      </c>
      <c r="I28" s="32">
        <f t="shared" si="3"/>
        <v>0.38461538461538464</v>
      </c>
      <c r="J28" s="33">
        <f t="shared" si="4"/>
        <v>3.8461538461538464E-2</v>
      </c>
      <c r="K28" s="34">
        <f t="shared" si="5"/>
        <v>0.15384615384615385</v>
      </c>
      <c r="L28" s="33">
        <f t="shared" si="7"/>
        <v>0.27835051546391754</v>
      </c>
      <c r="M28" s="35">
        <f t="shared" si="8"/>
        <v>0.42307692307692302</v>
      </c>
      <c r="N28" s="1"/>
    </row>
    <row r="29" spans="1:14" ht="17" thickBot="1" x14ac:dyDescent="0.25">
      <c r="A29" s="1"/>
      <c r="B29" s="1"/>
      <c r="C29" s="1"/>
      <c r="D29" s="86"/>
      <c r="E29" s="36" t="s">
        <v>42</v>
      </c>
      <c r="F29" s="37">
        <f t="shared" si="6"/>
        <v>0.171875</v>
      </c>
      <c r="G29" s="38">
        <f t="shared" si="2"/>
        <v>0.1328125</v>
      </c>
      <c r="H29" s="38">
        <f t="shared" si="3"/>
        <v>0.234375</v>
      </c>
      <c r="I29" s="37">
        <f t="shared" si="3"/>
        <v>0.19047619047619047</v>
      </c>
      <c r="J29" s="38">
        <f t="shared" si="4"/>
        <v>9.5238095238095233E-2</v>
      </c>
      <c r="K29" s="39">
        <f t="shared" si="5"/>
        <v>0.19047619047619047</v>
      </c>
      <c r="L29" s="38">
        <f t="shared" si="7"/>
        <v>0.4609375</v>
      </c>
      <c r="M29" s="40">
        <f t="shared" si="8"/>
        <v>0.52380952380952384</v>
      </c>
      <c r="N29" s="1"/>
    </row>
    <row r="30" spans="1:14" x14ac:dyDescent="0.2">
      <c r="A30" s="1"/>
      <c r="B30" s="1"/>
      <c r="C30" s="1"/>
      <c r="D30" s="86"/>
      <c r="E30" s="31" t="s">
        <v>43</v>
      </c>
      <c r="F30" s="32">
        <f t="shared" si="6"/>
        <v>0.37142857142857144</v>
      </c>
      <c r="G30" s="33">
        <f t="shared" si="2"/>
        <v>0.21428571428571427</v>
      </c>
      <c r="H30" s="33">
        <f t="shared" si="3"/>
        <v>0.15714285714285714</v>
      </c>
      <c r="I30" s="32">
        <f t="shared" si="3"/>
        <v>0.15</v>
      </c>
      <c r="J30" s="33">
        <f t="shared" si="4"/>
        <v>0.1</v>
      </c>
      <c r="K30" s="34">
        <f t="shared" si="5"/>
        <v>0.3</v>
      </c>
      <c r="L30" s="33">
        <f t="shared" si="7"/>
        <v>0.25714285714285712</v>
      </c>
      <c r="M30" s="35">
        <f t="shared" si="8"/>
        <v>0.44999999999999996</v>
      </c>
      <c r="N30" s="1"/>
    </row>
    <row r="31" spans="1:14" x14ac:dyDescent="0.2">
      <c r="A31" s="1"/>
      <c r="B31" s="1"/>
      <c r="C31" s="1"/>
      <c r="D31" s="86"/>
      <c r="E31" s="31" t="s">
        <v>44</v>
      </c>
      <c r="F31" s="32">
        <f t="shared" si="6"/>
        <v>0.17757009345794392</v>
      </c>
      <c r="G31" s="33">
        <f t="shared" si="2"/>
        <v>0.17757009345794392</v>
      </c>
      <c r="H31" s="33">
        <f t="shared" si="3"/>
        <v>0.3644859813084112</v>
      </c>
      <c r="I31" s="32">
        <f t="shared" si="3"/>
        <v>0.36363636363636365</v>
      </c>
      <c r="J31" s="33">
        <f t="shared" si="4"/>
        <v>4.5454545454545456E-2</v>
      </c>
      <c r="K31" s="34">
        <f t="shared" si="5"/>
        <v>4.5454545454545456E-2</v>
      </c>
      <c r="L31" s="33">
        <f t="shared" si="7"/>
        <v>0.28037383177570097</v>
      </c>
      <c r="M31" s="35">
        <f t="shared" si="8"/>
        <v>0.54545454545454541</v>
      </c>
      <c r="N31" s="1"/>
    </row>
    <row r="32" spans="1:14" x14ac:dyDescent="0.2">
      <c r="A32" s="1"/>
      <c r="B32" s="1"/>
      <c r="C32" s="1"/>
      <c r="D32" s="86"/>
      <c r="E32" s="31" t="s">
        <v>45</v>
      </c>
      <c r="F32" s="32">
        <f t="shared" si="6"/>
        <v>0.19480519480519481</v>
      </c>
      <c r="G32" s="33">
        <f t="shared" si="2"/>
        <v>0.11688311688311688</v>
      </c>
      <c r="H32" s="33">
        <f t="shared" si="3"/>
        <v>0.33766233766233766</v>
      </c>
      <c r="I32" s="32">
        <f t="shared" si="3"/>
        <v>0</v>
      </c>
      <c r="J32" s="33">
        <f t="shared" si="4"/>
        <v>0.2</v>
      </c>
      <c r="K32" s="34">
        <f t="shared" si="5"/>
        <v>6.6666666666666666E-2</v>
      </c>
      <c r="L32" s="33">
        <f t="shared" si="7"/>
        <v>0.35064935064935066</v>
      </c>
      <c r="M32" s="35">
        <f t="shared" si="8"/>
        <v>0.73333333333333339</v>
      </c>
      <c r="N32" s="1"/>
    </row>
    <row r="33" spans="1:14" ht="17" thickBot="1" x14ac:dyDescent="0.25">
      <c r="A33" s="1"/>
      <c r="B33" s="1"/>
      <c r="C33" s="1"/>
      <c r="D33" s="87"/>
      <c r="E33" s="36" t="s">
        <v>46</v>
      </c>
      <c r="F33" s="37">
        <f t="shared" si="6"/>
        <v>0.25555555555555554</v>
      </c>
      <c r="G33" s="33">
        <f t="shared" si="2"/>
        <v>0.17777777777777778</v>
      </c>
      <c r="H33" s="33">
        <f t="shared" si="3"/>
        <v>0.23333333333333334</v>
      </c>
      <c r="I33" s="32">
        <f t="shared" si="3"/>
        <v>0.33333333333333331</v>
      </c>
      <c r="J33" s="33">
        <f t="shared" si="4"/>
        <v>0.16666666666666666</v>
      </c>
      <c r="K33" s="34">
        <f t="shared" si="5"/>
        <v>0.16666666666666666</v>
      </c>
      <c r="L33" s="33">
        <f t="shared" si="7"/>
        <v>0.33333333333333326</v>
      </c>
      <c r="M33" s="40">
        <f t="shared" si="8"/>
        <v>0.33333333333333337</v>
      </c>
      <c r="N33" s="1"/>
    </row>
    <row r="34" spans="1:14" x14ac:dyDescent="0.2">
      <c r="A34" s="1"/>
      <c r="B34" s="1"/>
      <c r="C34" s="1"/>
      <c r="D34" s="1"/>
      <c r="E34" s="1"/>
      <c r="F34" s="28"/>
      <c r="G34" s="28"/>
      <c r="H34" s="28"/>
      <c r="I34" s="28"/>
      <c r="J34" s="28"/>
      <c r="K34" s="28"/>
      <c r="L34" s="28"/>
      <c r="M34" s="28"/>
      <c r="N34" s="1"/>
    </row>
    <row r="35" spans="1:14" ht="17" thickBot="1" x14ac:dyDescent="0.25">
      <c r="A35" s="1"/>
      <c r="B35" s="1"/>
      <c r="C35" s="1"/>
      <c r="D35" s="1"/>
      <c r="E35" s="1"/>
      <c r="F35" s="41"/>
      <c r="G35" s="41"/>
      <c r="H35" s="41"/>
      <c r="I35" s="1"/>
      <c r="J35" s="1"/>
      <c r="K35" s="1"/>
      <c r="L35" s="1"/>
      <c r="M35" s="1"/>
      <c r="N35" s="1"/>
    </row>
    <row r="36" spans="1:14" ht="17" thickBot="1" x14ac:dyDescent="0.25">
      <c r="A36" s="1"/>
      <c r="B36" s="1"/>
      <c r="C36" s="1"/>
      <c r="D36" s="1"/>
      <c r="E36" s="76" t="s">
        <v>47</v>
      </c>
      <c r="F36" s="100" t="s">
        <v>66</v>
      </c>
      <c r="G36" s="101"/>
      <c r="H36" s="102"/>
      <c r="I36" s="103" t="s">
        <v>67</v>
      </c>
      <c r="J36" s="101"/>
      <c r="K36" s="104"/>
      <c r="L36" s="81" t="s">
        <v>33</v>
      </c>
      <c r="M36" s="83" t="s">
        <v>69</v>
      </c>
      <c r="N36" s="1"/>
    </row>
    <row r="37" spans="1:14" ht="19" thickBot="1" x14ac:dyDescent="0.25">
      <c r="A37" s="1"/>
      <c r="B37" s="1"/>
      <c r="C37" s="1"/>
      <c r="D37" s="1"/>
      <c r="E37" s="77"/>
      <c r="F37" s="72" t="s">
        <v>53</v>
      </c>
      <c r="G37" s="73" t="s">
        <v>54</v>
      </c>
      <c r="H37" s="73" t="s">
        <v>55</v>
      </c>
      <c r="I37" s="74" t="s">
        <v>59</v>
      </c>
      <c r="J37" s="74" t="s">
        <v>61</v>
      </c>
      <c r="K37" s="75" t="s">
        <v>56</v>
      </c>
      <c r="L37" s="82"/>
      <c r="M37" s="84"/>
      <c r="N37" s="1"/>
    </row>
    <row r="38" spans="1:14" x14ac:dyDescent="0.2">
      <c r="A38" s="1"/>
      <c r="B38" s="1"/>
      <c r="C38" s="1"/>
      <c r="D38" s="1"/>
      <c r="E38" s="6" t="s">
        <v>48</v>
      </c>
      <c r="F38" s="27">
        <f t="shared" ref="F38:M38" si="9">AVERAGE(F22:F25)</f>
        <v>0.25488274039268333</v>
      </c>
      <c r="G38" s="28">
        <f t="shared" si="9"/>
        <v>0.14179675700620911</v>
      </c>
      <c r="H38" s="29">
        <f t="shared" si="9"/>
        <v>0.28152427001174696</v>
      </c>
      <c r="I38" s="28">
        <f t="shared" si="9"/>
        <v>0.40529990842490837</v>
      </c>
      <c r="J38" s="28">
        <f t="shared" si="9"/>
        <v>6.6815476190476189E-2</v>
      </c>
      <c r="K38" s="28">
        <f t="shared" si="9"/>
        <v>5.3754578754578758E-2</v>
      </c>
      <c r="L38" s="42">
        <f t="shared" si="9"/>
        <v>0.32179623258936063</v>
      </c>
      <c r="M38" s="43">
        <f t="shared" si="9"/>
        <v>0.47413003663003667</v>
      </c>
      <c r="N38" s="1"/>
    </row>
    <row r="39" spans="1:14" x14ac:dyDescent="0.2">
      <c r="A39" s="1"/>
      <c r="B39" s="1"/>
      <c r="C39" s="1"/>
      <c r="D39" s="1"/>
      <c r="E39" s="11" t="s">
        <v>49</v>
      </c>
      <c r="F39" s="32">
        <f t="shared" ref="F39:M39" si="10">AVERAGE(F26:F29)</f>
        <v>0.1669979281528895</v>
      </c>
      <c r="G39" s="33">
        <f t="shared" si="10"/>
        <v>0.1591125820950241</v>
      </c>
      <c r="H39" s="34">
        <f t="shared" si="10"/>
        <v>0.30515417697279812</v>
      </c>
      <c r="I39" s="33">
        <f t="shared" si="10"/>
        <v>0.36252289377289376</v>
      </c>
      <c r="J39" s="33">
        <f t="shared" si="10"/>
        <v>6.8841575091575097E-2</v>
      </c>
      <c r="K39" s="33">
        <f t="shared" si="10"/>
        <v>9.6497252747252737E-2</v>
      </c>
      <c r="L39" s="44">
        <f t="shared" si="10"/>
        <v>0.36873531277928834</v>
      </c>
      <c r="M39" s="45">
        <f t="shared" si="10"/>
        <v>0.47213827838827838</v>
      </c>
      <c r="N39" s="1"/>
    </row>
    <row r="40" spans="1:14" ht="17" thickBot="1" x14ac:dyDescent="0.25">
      <c r="A40" s="1"/>
      <c r="B40" s="1"/>
      <c r="C40" s="1"/>
      <c r="D40" s="1"/>
      <c r="E40" s="16" t="s">
        <v>50</v>
      </c>
      <c r="F40" s="37">
        <f t="shared" ref="F40:M40" si="11">AVERAGE(F30:F33)</f>
        <v>0.24983985381181645</v>
      </c>
      <c r="G40" s="38">
        <f t="shared" si="11"/>
        <v>0.17162917560113822</v>
      </c>
      <c r="H40" s="39">
        <f t="shared" si="11"/>
        <v>0.27315612736173484</v>
      </c>
      <c r="I40" s="38">
        <f t="shared" si="11"/>
        <v>0.21174242424242423</v>
      </c>
      <c r="J40" s="38">
        <f t="shared" si="11"/>
        <v>0.12803030303030302</v>
      </c>
      <c r="K40" s="38">
        <f t="shared" si="11"/>
        <v>0.14469696969696969</v>
      </c>
      <c r="L40" s="46">
        <f t="shared" si="11"/>
        <v>0.3053748432253105</v>
      </c>
      <c r="M40" s="47">
        <f t="shared" si="11"/>
        <v>0.51553030303030301</v>
      </c>
      <c r="N40" s="1"/>
    </row>
    <row r="41" spans="1:14" ht="17" thickBot="1" x14ac:dyDescent="0.25">
      <c r="A41" s="1"/>
      <c r="B41" s="1"/>
      <c r="C41" s="1"/>
      <c r="D41" s="1"/>
      <c r="E41" s="21" t="s">
        <v>51</v>
      </c>
      <c r="F41" s="48">
        <f t="shared" ref="F41:M41" si="12">AVERAGE(F38:F40)</f>
        <v>0.2239068407857964</v>
      </c>
      <c r="G41" s="49">
        <f t="shared" si="12"/>
        <v>0.15751283823412379</v>
      </c>
      <c r="H41" s="50">
        <f t="shared" si="12"/>
        <v>0.28661152478209329</v>
      </c>
      <c r="I41" s="51">
        <f t="shared" si="12"/>
        <v>0.32652174214674212</v>
      </c>
      <c r="J41" s="49">
        <f t="shared" si="12"/>
        <v>8.7895784770784788E-2</v>
      </c>
      <c r="K41" s="52">
        <f t="shared" si="12"/>
        <v>9.831626706626706E-2</v>
      </c>
      <c r="L41" s="53">
        <f t="shared" si="12"/>
        <v>0.33196879619798647</v>
      </c>
      <c r="M41" s="51">
        <f t="shared" si="12"/>
        <v>0.48726620601620602</v>
      </c>
      <c r="N41" s="1"/>
    </row>
  </sheetData>
  <mergeCells count="17">
    <mergeCell ref="M20:M21"/>
    <mergeCell ref="A1:N2"/>
    <mergeCell ref="A4:A5"/>
    <mergeCell ref="B4:E4"/>
    <mergeCell ref="F4:H4"/>
    <mergeCell ref="I4:K4"/>
    <mergeCell ref="L4:N4"/>
    <mergeCell ref="D20:D33"/>
    <mergeCell ref="E20:E21"/>
    <mergeCell ref="F20:H20"/>
    <mergeCell ref="I20:K20"/>
    <mergeCell ref="L20:L21"/>
    <mergeCell ref="E36:E37"/>
    <mergeCell ref="F36:H36"/>
    <mergeCell ref="I36:K36"/>
    <mergeCell ref="L36:L37"/>
    <mergeCell ref="M36:M37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Fig. 4B</vt:lpstr>
      <vt:lpstr>Fig. 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Greta Limoni</cp:lastModifiedBy>
  <dcterms:created xsi:type="dcterms:W3CDTF">2018-02-06T17:28:47Z</dcterms:created>
  <dcterms:modified xsi:type="dcterms:W3CDTF">2018-02-15T15:46:07Z</dcterms:modified>
</cp:coreProperties>
</file>