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lium\Desktop\170808 data\Manuscript\Submission\eLife\Rebuttal\revised manuscript\"/>
    </mc:Choice>
  </mc:AlternateContent>
  <bookViews>
    <workbookView xWindow="0" yWindow="0" windowWidth="28800" windowHeight="11830"/>
  </bookViews>
  <sheets>
    <sheet name="Sheet1" sheetId="1" r:id="rId1"/>
  </sheets>
  <externalReferences>
    <externalReference r:id="rId2"/>
  </externalReferences>
  <definedNames>
    <definedName name="_xlchart.v1.0" hidden="1">'[1]Puncta per cell'!$AM$4:$AM$14</definedName>
    <definedName name="_xlchart.v1.1" hidden="1">'[1]Repeat puncta per cell'!$AO$4:$AO$14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9" i="1" l="1"/>
  <c r="AJ10" i="1"/>
  <c r="AL10" i="1"/>
  <c r="B13" i="1"/>
  <c r="AK4" i="1"/>
  <c r="AK5" i="1"/>
  <c r="AK6" i="1"/>
  <c r="AK7" i="1"/>
  <c r="AK8" i="1"/>
  <c r="AK9" i="1"/>
  <c r="C13" i="1"/>
  <c r="B23" i="1"/>
  <c r="C23" i="1"/>
  <c r="B22" i="1"/>
  <c r="C22" i="1"/>
  <c r="B21" i="1"/>
  <c r="C21" i="1"/>
  <c r="B20" i="1"/>
  <c r="C20" i="1"/>
  <c r="B19" i="1"/>
  <c r="C19" i="1"/>
  <c r="B18" i="1"/>
  <c r="C18" i="1"/>
  <c r="B17" i="1"/>
  <c r="C17" i="1"/>
  <c r="B16" i="1"/>
  <c r="C16" i="1"/>
  <c r="B15" i="1"/>
  <c r="C15" i="1"/>
  <c r="B14" i="1"/>
  <c r="C14" i="1"/>
  <c r="AJ8" i="1"/>
  <c r="AJ7" i="1"/>
  <c r="AJ5" i="1"/>
  <c r="AJ6" i="1"/>
  <c r="AJ4" i="1"/>
</calcChain>
</file>

<file path=xl/sharedStrings.xml><?xml version="1.0" encoding="utf-8"?>
<sst xmlns="http://schemas.openxmlformats.org/spreadsheetml/2006/main" count="72" uniqueCount="53">
  <si>
    <t>FM4-64</t>
  </si>
  <si>
    <t># of Green Puncta</t>
  </si>
  <si>
    <t>Colocalized with</t>
  </si>
  <si>
    <t>File name</t>
  </si>
  <si>
    <t>Cell#1</t>
  </si>
  <si>
    <t>Cell#2</t>
  </si>
  <si>
    <t>Cell#3</t>
  </si>
  <si>
    <t>Cell#4</t>
  </si>
  <si>
    <t>Cell#5</t>
  </si>
  <si>
    <t>Cell#6</t>
  </si>
  <si>
    <t>Cell#7</t>
  </si>
  <si>
    <t>Cell#8</t>
  </si>
  <si>
    <t>Cell#9</t>
  </si>
  <si>
    <t>Cell#10</t>
  </si>
  <si>
    <t>Cell#11</t>
  </si>
  <si>
    <t>Cell#12</t>
  </si>
  <si>
    <t>Cell#13</t>
  </si>
  <si>
    <t>Cell#14</t>
  </si>
  <si>
    <t>Cell#15</t>
  </si>
  <si>
    <t>Cell#16</t>
  </si>
  <si>
    <t>Cell#17</t>
  </si>
  <si>
    <t>Cell#18</t>
  </si>
  <si>
    <t>Cell#19</t>
  </si>
  <si>
    <t>Cell#20</t>
  </si>
  <si>
    <t>Cell#21</t>
  </si>
  <si>
    <t>Cell#22</t>
  </si>
  <si>
    <t>Cell#23</t>
  </si>
  <si>
    <t>Cell#24</t>
  </si>
  <si>
    <t>Cell#25</t>
  </si>
  <si>
    <t>Cell#26</t>
  </si>
  <si>
    <t>Cell#27</t>
  </si>
  <si>
    <t>Cell#28</t>
  </si>
  <si>
    <t>Cell#29</t>
  </si>
  <si>
    <t>Cell#30</t>
  </si>
  <si>
    <t>Cell#31</t>
  </si>
  <si>
    <t>Cell#32</t>
  </si>
  <si>
    <t>Cell#33</t>
  </si>
  <si>
    <t>Total # of puncta</t>
  </si>
  <si>
    <t>Total # of cells</t>
  </si>
  <si>
    <t># of cells</t>
  </si>
  <si>
    <t>109w-NG</t>
  </si>
  <si>
    <t>109w-NG_FM464_0minschase_8planes_001_R3D_D3D</t>
  </si>
  <si>
    <t>109w-NG_FM464_0minschase_8planes_002_R3D_D3D</t>
  </si>
  <si>
    <t>s</t>
  </si>
  <si>
    <t>109w-NG_FM464_0minschase_8planes_003_R3D_D3D</t>
  </si>
  <si>
    <t>109w-NG_FM464_0minschase_8planes_004_R3D_D3D</t>
  </si>
  <si>
    <t>109w-NG_FM464_0minschase_8planes_005_R3D_D3D</t>
  </si>
  <si>
    <t>TOTAL</t>
  </si>
  <si>
    <t>Percentage</t>
  </si>
  <si>
    <t>MEAN</t>
  </si>
  <si>
    <t>MEDIAN</t>
  </si>
  <si>
    <t>"s" stands for small cells, and we did not count the punctae in small cells</t>
  </si>
  <si>
    <t># of punctae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</si>
</sst>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ach/Desktop/eLife%20transparency%20form/Quantification%20of%20colocalized%20punc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% Colocalization"/>
      <sheetName val="Repeat count of Mars-Sec7"/>
      <sheetName val="Puncta per cell"/>
      <sheetName val="Repeat puncta per cell"/>
      <sheetName val="Sheet1"/>
      <sheetName val="Sheet2"/>
    </sheetNames>
    <sheetDataSet>
      <sheetData sheetId="0"/>
      <sheetData sheetId="1"/>
      <sheetData sheetId="2">
        <row r="4">
          <cell r="AM4">
            <v>0</v>
          </cell>
        </row>
        <row r="5">
          <cell r="AM5">
            <v>1</v>
          </cell>
        </row>
        <row r="6">
          <cell r="AM6">
            <v>2</v>
          </cell>
        </row>
        <row r="7">
          <cell r="AM7">
            <v>3</v>
          </cell>
        </row>
        <row r="8">
          <cell r="AM8">
            <v>4</v>
          </cell>
        </row>
        <row r="9">
          <cell r="AM9">
            <v>5</v>
          </cell>
        </row>
        <row r="10">
          <cell r="AM10">
            <v>6</v>
          </cell>
        </row>
        <row r="11">
          <cell r="AM11">
            <v>7</v>
          </cell>
        </row>
        <row r="12">
          <cell r="AM12">
            <v>8</v>
          </cell>
        </row>
        <row r="13">
          <cell r="AM13">
            <v>9</v>
          </cell>
        </row>
        <row r="14">
          <cell r="AM14">
            <v>10</v>
          </cell>
        </row>
      </sheetData>
      <sheetData sheetId="3">
        <row r="4">
          <cell r="AO4">
            <v>6.4705882352941178</v>
          </cell>
        </row>
        <row r="5">
          <cell r="AO5">
            <v>11.862745098039216</v>
          </cell>
        </row>
        <row r="6">
          <cell r="AO6">
            <v>18.333333333333332</v>
          </cell>
        </row>
        <row r="7">
          <cell r="AO7">
            <v>16.176470588235293</v>
          </cell>
        </row>
        <row r="8">
          <cell r="AO8">
            <v>25.882352941176471</v>
          </cell>
        </row>
        <row r="9">
          <cell r="AO9">
            <v>19.411764705882355</v>
          </cell>
        </row>
        <row r="10">
          <cell r="AO10">
            <v>10.784313725490195</v>
          </cell>
        </row>
        <row r="11">
          <cell r="AO11">
            <v>5.3921568627450975</v>
          </cell>
        </row>
        <row r="12">
          <cell r="AO12">
            <v>1.0784313725490196</v>
          </cell>
        </row>
        <row r="13">
          <cell r="AO13">
            <v>2.1568627450980391</v>
          </cell>
        </row>
        <row r="14">
          <cell r="AO14">
            <v>1.0784313725490196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3"/>
  <sheetViews>
    <sheetView tabSelected="1" topLeftCell="N1" workbookViewId="0">
      <selection activeCell="AJ9" sqref="AJ9"/>
    </sheetView>
  </sheetViews>
  <sheetFormatPr defaultRowHeight="14.5" x14ac:dyDescent="0.35"/>
  <cols>
    <col min="1" max="1" width="14.08984375" bestFit="1" customWidth="1"/>
    <col min="2" max="2" width="44.7265625" bestFit="1" customWidth="1"/>
    <col min="36" max="36" width="14.453125" bestFit="1" customWidth="1"/>
    <col min="39" max="39" width="9.81640625" bestFit="1" customWidth="1"/>
    <col min="41" max="41" width="9.81640625" bestFit="1" customWidth="1"/>
  </cols>
  <sheetData>
    <row r="1" spans="1:41" ht="15.5" x14ac:dyDescent="0.35">
      <c r="A1" s="1" t="s">
        <v>0</v>
      </c>
    </row>
    <row r="2" spans="1:41" ht="15.5" x14ac:dyDescent="0.35">
      <c r="A2" s="1"/>
      <c r="B2" s="2"/>
      <c r="C2" s="2" t="s">
        <v>1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1" x14ac:dyDescent="0.3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R3" s="2" t="s">
        <v>19</v>
      </c>
      <c r="S3" s="2" t="s">
        <v>20</v>
      </c>
      <c r="T3" s="2" t="s">
        <v>21</v>
      </c>
      <c r="U3" s="2" t="s">
        <v>22</v>
      </c>
      <c r="V3" s="2" t="s">
        <v>23</v>
      </c>
      <c r="W3" s="2" t="s">
        <v>24</v>
      </c>
      <c r="X3" s="2" t="s">
        <v>25</v>
      </c>
      <c r="Y3" s="2" t="s">
        <v>26</v>
      </c>
      <c r="Z3" s="2" t="s">
        <v>27</v>
      </c>
      <c r="AA3" s="2" t="s">
        <v>28</v>
      </c>
      <c r="AB3" s="2" t="s">
        <v>29</v>
      </c>
      <c r="AC3" s="2" t="s">
        <v>30</v>
      </c>
      <c r="AD3" s="2" t="s">
        <v>31</v>
      </c>
      <c r="AE3" s="2" t="s">
        <v>32</v>
      </c>
      <c r="AF3" s="2" t="s">
        <v>33</v>
      </c>
      <c r="AG3" s="2" t="s">
        <v>34</v>
      </c>
      <c r="AH3" s="2" t="s">
        <v>35</v>
      </c>
      <c r="AI3" s="2" t="s">
        <v>36</v>
      </c>
      <c r="AJ3" s="2" t="s">
        <v>37</v>
      </c>
      <c r="AK3" s="2" t="s">
        <v>38</v>
      </c>
      <c r="AM3" s="2"/>
      <c r="AN3" s="2"/>
      <c r="AO3" s="2"/>
    </row>
    <row r="4" spans="1:41" x14ac:dyDescent="0.35">
      <c r="A4" t="s">
        <v>40</v>
      </c>
      <c r="B4" t="s">
        <v>41</v>
      </c>
      <c r="C4">
        <v>5</v>
      </c>
      <c r="D4">
        <v>9</v>
      </c>
      <c r="E4">
        <v>0</v>
      </c>
      <c r="F4">
        <v>3</v>
      </c>
      <c r="G4">
        <v>3</v>
      </c>
      <c r="H4">
        <v>6</v>
      </c>
      <c r="I4">
        <v>2</v>
      </c>
      <c r="J4">
        <v>4</v>
      </c>
      <c r="K4">
        <v>5</v>
      </c>
      <c r="L4">
        <v>3</v>
      </c>
      <c r="M4">
        <v>6</v>
      </c>
      <c r="N4">
        <v>4</v>
      </c>
      <c r="O4">
        <v>3</v>
      </c>
      <c r="P4">
        <v>3</v>
      </c>
      <c r="Q4">
        <v>3</v>
      </c>
      <c r="R4">
        <v>2</v>
      </c>
      <c r="S4">
        <v>2</v>
      </c>
      <c r="T4">
        <v>6</v>
      </c>
      <c r="U4">
        <v>1</v>
      </c>
      <c r="V4">
        <v>3</v>
      </c>
      <c r="W4">
        <v>3</v>
      </c>
      <c r="X4">
        <v>1</v>
      </c>
      <c r="Y4">
        <v>2</v>
      </c>
      <c r="Z4">
        <v>3</v>
      </c>
      <c r="AJ4">
        <f t="shared" ref="AJ4:AJ8" si="0">SUM(C4:AI4)</f>
        <v>82</v>
      </c>
      <c r="AK4">
        <f>COUNTIF(C4:AI4,"&gt;-1")</f>
        <v>24</v>
      </c>
      <c r="AO4" s="3"/>
    </row>
    <row r="5" spans="1:41" x14ac:dyDescent="0.35">
      <c r="A5" t="s">
        <v>40</v>
      </c>
      <c r="B5" t="s">
        <v>42</v>
      </c>
      <c r="C5" s="4" t="s">
        <v>43</v>
      </c>
      <c r="D5" s="4">
        <v>5</v>
      </c>
      <c r="E5" s="4">
        <v>2</v>
      </c>
      <c r="F5" s="4">
        <v>2</v>
      </c>
      <c r="G5" s="4">
        <v>5</v>
      </c>
      <c r="H5" s="4">
        <v>4</v>
      </c>
      <c r="I5" s="4" t="s">
        <v>43</v>
      </c>
      <c r="J5" s="4">
        <v>5</v>
      </c>
      <c r="K5" s="4" t="s">
        <v>43</v>
      </c>
      <c r="L5" s="4">
        <v>1</v>
      </c>
      <c r="M5" s="4">
        <v>4</v>
      </c>
      <c r="N5" s="4">
        <v>4</v>
      </c>
      <c r="O5" s="4">
        <v>6</v>
      </c>
      <c r="P5" s="4">
        <v>3</v>
      </c>
      <c r="Q5" s="4">
        <v>2</v>
      </c>
      <c r="R5" s="4">
        <v>4</v>
      </c>
      <c r="S5" s="4">
        <v>1</v>
      </c>
      <c r="T5" s="4">
        <v>0</v>
      </c>
      <c r="U5" s="4">
        <v>2</v>
      </c>
      <c r="V5" s="4" t="s">
        <v>43</v>
      </c>
      <c r="W5" s="4">
        <v>6</v>
      </c>
      <c r="X5" s="4">
        <v>7</v>
      </c>
      <c r="Y5" s="4">
        <v>2</v>
      </c>
      <c r="Z5" s="4">
        <v>1</v>
      </c>
      <c r="AA5" s="4">
        <v>4</v>
      </c>
      <c r="AB5" s="4" t="s">
        <v>43</v>
      </c>
      <c r="AC5" s="4">
        <v>4</v>
      </c>
      <c r="AD5" s="4">
        <v>5</v>
      </c>
      <c r="AE5" s="4"/>
      <c r="AF5" s="4"/>
      <c r="AG5" s="4"/>
      <c r="AH5" s="4"/>
      <c r="AI5" s="4"/>
      <c r="AJ5">
        <f t="shared" si="0"/>
        <v>79</v>
      </c>
      <c r="AK5">
        <f>COUNTIF(C5:AI5,"&gt;-1")</f>
        <v>23</v>
      </c>
      <c r="AO5" s="3"/>
    </row>
    <row r="6" spans="1:41" x14ac:dyDescent="0.35">
      <c r="A6" t="s">
        <v>40</v>
      </c>
      <c r="B6" t="s">
        <v>44</v>
      </c>
      <c r="C6" s="4">
        <v>6</v>
      </c>
      <c r="D6" s="4" t="s">
        <v>43</v>
      </c>
      <c r="E6" s="4" t="s">
        <v>43</v>
      </c>
      <c r="F6" s="4">
        <v>4</v>
      </c>
      <c r="G6" s="4">
        <v>5</v>
      </c>
      <c r="H6" s="4">
        <v>3</v>
      </c>
      <c r="I6" s="4">
        <v>3</v>
      </c>
      <c r="J6" s="4">
        <v>4</v>
      </c>
      <c r="K6" s="4" t="s">
        <v>43</v>
      </c>
      <c r="L6" s="4">
        <v>5</v>
      </c>
      <c r="M6" s="4">
        <v>2</v>
      </c>
      <c r="N6" s="4">
        <v>4</v>
      </c>
      <c r="O6" s="4">
        <v>7</v>
      </c>
      <c r="P6" s="4" t="s">
        <v>43</v>
      </c>
      <c r="Q6" s="4">
        <v>2</v>
      </c>
      <c r="R6" s="4">
        <v>4</v>
      </c>
      <c r="S6" s="4">
        <v>4</v>
      </c>
      <c r="T6" s="4">
        <v>4</v>
      </c>
      <c r="U6" s="4">
        <v>1</v>
      </c>
      <c r="V6" s="4" t="s">
        <v>43</v>
      </c>
      <c r="W6" s="4">
        <v>5</v>
      </c>
      <c r="X6" s="4" t="s">
        <v>43</v>
      </c>
      <c r="Y6" s="4">
        <v>2</v>
      </c>
      <c r="Z6" s="4" t="s">
        <v>43</v>
      </c>
      <c r="AA6" s="4">
        <v>3</v>
      </c>
      <c r="AB6" s="4">
        <v>2</v>
      </c>
      <c r="AC6" s="4">
        <v>2</v>
      </c>
      <c r="AD6" s="4" t="s">
        <v>43</v>
      </c>
      <c r="AE6" s="4">
        <v>4</v>
      </c>
      <c r="AF6" s="4">
        <v>4</v>
      </c>
      <c r="AG6" s="4">
        <v>2</v>
      </c>
      <c r="AH6" s="4" t="s">
        <v>43</v>
      </c>
      <c r="AI6" s="4">
        <v>0</v>
      </c>
      <c r="AJ6">
        <f t="shared" si="0"/>
        <v>82</v>
      </c>
      <c r="AK6">
        <f>COUNTIF(C6:AI6,"&gt;-1")</f>
        <v>24</v>
      </c>
      <c r="AO6" s="3"/>
    </row>
    <row r="7" spans="1:41" x14ac:dyDescent="0.35">
      <c r="A7" t="s">
        <v>40</v>
      </c>
      <c r="B7" t="s">
        <v>45</v>
      </c>
      <c r="C7" s="4">
        <v>7</v>
      </c>
      <c r="D7" s="4">
        <v>4</v>
      </c>
      <c r="E7" s="4">
        <v>4</v>
      </c>
      <c r="F7" s="4">
        <v>5</v>
      </c>
      <c r="G7" s="4">
        <v>5</v>
      </c>
      <c r="H7" s="4">
        <v>4</v>
      </c>
      <c r="I7" s="4">
        <v>9</v>
      </c>
      <c r="J7" s="4">
        <v>7</v>
      </c>
      <c r="K7" s="4">
        <v>1</v>
      </c>
      <c r="L7" s="4">
        <v>3</v>
      </c>
      <c r="M7" s="4">
        <v>4</v>
      </c>
      <c r="N7" s="4">
        <v>4</v>
      </c>
      <c r="O7" s="4">
        <v>0</v>
      </c>
      <c r="P7" s="4">
        <v>1</v>
      </c>
      <c r="Q7" s="4">
        <v>6</v>
      </c>
      <c r="R7" s="4">
        <v>1</v>
      </c>
      <c r="S7" s="4">
        <v>0</v>
      </c>
      <c r="T7" s="4">
        <v>5</v>
      </c>
      <c r="U7" s="4">
        <v>5</v>
      </c>
      <c r="V7" s="4">
        <v>3</v>
      </c>
      <c r="W7" s="4">
        <v>2</v>
      </c>
      <c r="X7" s="4">
        <v>2</v>
      </c>
      <c r="Y7" s="4">
        <v>5</v>
      </c>
      <c r="Z7" s="4">
        <v>5</v>
      </c>
      <c r="AA7" s="4"/>
      <c r="AB7" s="4"/>
      <c r="AC7" s="4"/>
      <c r="AD7" s="4"/>
      <c r="AE7" s="4"/>
      <c r="AF7" s="4"/>
      <c r="AG7" s="4"/>
      <c r="AH7" s="4"/>
      <c r="AI7" s="4"/>
      <c r="AJ7">
        <f t="shared" si="0"/>
        <v>92</v>
      </c>
      <c r="AK7">
        <f>COUNTIF(C7:AI7,"&gt;-1")</f>
        <v>24</v>
      </c>
      <c r="AO7" s="3"/>
    </row>
    <row r="8" spans="1:41" x14ac:dyDescent="0.35">
      <c r="A8" t="s">
        <v>40</v>
      </c>
      <c r="B8" t="s">
        <v>46</v>
      </c>
      <c r="C8">
        <v>4</v>
      </c>
      <c r="D8">
        <v>4</v>
      </c>
      <c r="E8">
        <v>5</v>
      </c>
      <c r="F8">
        <v>4</v>
      </c>
      <c r="G8">
        <v>7</v>
      </c>
      <c r="H8">
        <v>1</v>
      </c>
      <c r="I8">
        <v>1</v>
      </c>
      <c r="J8">
        <v>5</v>
      </c>
      <c r="K8">
        <v>8</v>
      </c>
      <c r="L8">
        <v>6</v>
      </c>
      <c r="M8">
        <v>6</v>
      </c>
      <c r="N8">
        <v>0</v>
      </c>
      <c r="O8">
        <v>10</v>
      </c>
      <c r="P8">
        <v>6</v>
      </c>
      <c r="Q8">
        <v>5</v>
      </c>
      <c r="R8" s="4" t="s">
        <v>43</v>
      </c>
      <c r="S8" s="4" t="s">
        <v>43</v>
      </c>
      <c r="AJ8">
        <f t="shared" si="0"/>
        <v>72</v>
      </c>
      <c r="AK8">
        <f>COUNTIF(C8:AI8,"&gt;-1")</f>
        <v>15</v>
      </c>
      <c r="AO8" s="3"/>
    </row>
    <row r="9" spans="1:41" x14ac:dyDescent="0.35">
      <c r="AI9" s="2" t="s">
        <v>47</v>
      </c>
      <c r="AJ9" s="2">
        <f>SUM(AJ4:AJ8)</f>
        <v>407</v>
      </c>
      <c r="AK9" s="2">
        <f>SUM(AK4:AK8)</f>
        <v>110</v>
      </c>
      <c r="AO9" s="3"/>
    </row>
    <row r="10" spans="1:41" x14ac:dyDescent="0.35">
      <c r="A10" t="s">
        <v>51</v>
      </c>
      <c r="AI10" s="2" t="s">
        <v>49</v>
      </c>
      <c r="AJ10">
        <f>AVERAGE($C$4:$AI$8)</f>
        <v>3.7</v>
      </c>
      <c r="AK10" s="2" t="s">
        <v>50</v>
      </c>
      <c r="AL10">
        <f>MEDIAN($C$4:$AI$8)</f>
        <v>4</v>
      </c>
      <c r="AO10" s="3"/>
    </row>
    <row r="11" spans="1:41" x14ac:dyDescent="0.35">
      <c r="AO11" s="3"/>
    </row>
    <row r="12" spans="1:41" x14ac:dyDescent="0.35">
      <c r="A12" s="2" t="s">
        <v>52</v>
      </c>
      <c r="B12" s="2" t="s">
        <v>39</v>
      </c>
      <c r="C12" s="2" t="s">
        <v>48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O12" s="3"/>
    </row>
    <row r="13" spans="1:41" x14ac:dyDescent="0.35">
      <c r="A13">
        <v>0</v>
      </c>
      <c r="B13">
        <f>COUNTIF($C$4:$AI$8,0)</f>
        <v>6</v>
      </c>
      <c r="C13" s="3">
        <f>B13/102*$AK$9</f>
        <v>6.4705882352941178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O13" s="3"/>
    </row>
    <row r="14" spans="1:41" x14ac:dyDescent="0.35">
      <c r="A14">
        <v>1</v>
      </c>
      <c r="B14">
        <f>COUNTIF($C$4:$AI$8,1)</f>
        <v>11</v>
      </c>
      <c r="C14" s="3">
        <f>B14/102*$AK$9</f>
        <v>11.862745098039216</v>
      </c>
    </row>
    <row r="15" spans="1:41" x14ac:dyDescent="0.35">
      <c r="A15">
        <v>2</v>
      </c>
      <c r="B15">
        <f>COUNTIF($C$4:$AI$8,2)</f>
        <v>17</v>
      </c>
      <c r="C15" s="3">
        <f>B15/102*$AK$9</f>
        <v>18.333333333333332</v>
      </c>
    </row>
    <row r="16" spans="1:41" x14ac:dyDescent="0.35">
      <c r="A16">
        <v>3</v>
      </c>
      <c r="B16">
        <f>COUNTIF($C$4:$AI$8,3)</f>
        <v>15</v>
      </c>
      <c r="C16" s="3">
        <f t="shared" ref="C16" si="1">B16/102*$AK$9</f>
        <v>16.176470588235293</v>
      </c>
    </row>
    <row r="17" spans="1:3" x14ac:dyDescent="0.35">
      <c r="A17">
        <v>4</v>
      </c>
      <c r="B17">
        <f>COUNTIF($C$4:$AI$8,4)</f>
        <v>24</v>
      </c>
      <c r="C17" s="3">
        <f t="shared" ref="C17:C23" si="2">B17/102*$AK$9</f>
        <v>25.882352941176471</v>
      </c>
    </row>
    <row r="18" spans="1:3" x14ac:dyDescent="0.35">
      <c r="A18">
        <v>5</v>
      </c>
      <c r="B18">
        <f>COUNTIF($C$4:$AI$8,5)</f>
        <v>18</v>
      </c>
      <c r="C18" s="3">
        <f t="shared" si="2"/>
        <v>19.411764705882355</v>
      </c>
    </row>
    <row r="19" spans="1:3" x14ac:dyDescent="0.35">
      <c r="A19">
        <v>6</v>
      </c>
      <c r="B19">
        <f>COUNTIF($C$4:$AI$8,6)</f>
        <v>10</v>
      </c>
      <c r="C19" s="3">
        <f t="shared" si="2"/>
        <v>10.784313725490195</v>
      </c>
    </row>
    <row r="20" spans="1:3" x14ac:dyDescent="0.35">
      <c r="A20">
        <v>7</v>
      </c>
      <c r="B20">
        <f>COUNTIF($C$4:$AI$8,7)</f>
        <v>5</v>
      </c>
      <c r="C20" s="3">
        <f t="shared" si="2"/>
        <v>5.3921568627450975</v>
      </c>
    </row>
    <row r="21" spans="1:3" x14ac:dyDescent="0.35">
      <c r="A21">
        <v>8</v>
      </c>
      <c r="B21">
        <f>COUNTIF($C$4:$AI$8,8)</f>
        <v>1</v>
      </c>
      <c r="C21" s="3">
        <f t="shared" si="2"/>
        <v>1.0784313725490196</v>
      </c>
    </row>
    <row r="22" spans="1:3" x14ac:dyDescent="0.35">
      <c r="A22">
        <v>9</v>
      </c>
      <c r="B22">
        <f>COUNTIF($C$4:$AI$8,9)</f>
        <v>2</v>
      </c>
      <c r="C22" s="3">
        <f t="shared" si="2"/>
        <v>2.1568627450980391</v>
      </c>
    </row>
    <row r="23" spans="1:3" x14ac:dyDescent="0.35">
      <c r="A23">
        <v>10</v>
      </c>
      <c r="B23">
        <f>COUNTIF($C$4:$AI$8,10)</f>
        <v>1</v>
      </c>
      <c r="C23" s="3">
        <f t="shared" si="2"/>
        <v>1.0784313725490196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Peach</dc:creator>
  <cp:lastModifiedBy>Li, Ming</cp:lastModifiedBy>
  <dcterms:created xsi:type="dcterms:W3CDTF">2017-09-28T21:31:01Z</dcterms:created>
  <dcterms:modified xsi:type="dcterms:W3CDTF">2018-01-16T17:18:01Z</dcterms:modified>
</cp:coreProperties>
</file>