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4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lex\Documents\Research\Papers\2017_Tomo_Characterization_Paper\"/>
    </mc:Choice>
  </mc:AlternateContent>
  <bookViews>
    <workbookView xWindow="0" yWindow="0" windowWidth="23040" windowHeight="9672" activeTab="4"/>
  </bookViews>
  <sheets>
    <sheet name="Min Ice thickness center" sheetId="2" r:id="rId1"/>
    <sheet name="Min Ice thickness edge" sheetId="7" r:id="rId2"/>
    <sheet name="Avg Layer angle center" sheetId="3" r:id="rId3"/>
    <sheet name="Avg Layer angle edge" sheetId="5" r:id="rId4"/>
    <sheet name="Ice thickness single-double" sheetId="11" r:id="rId5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" i="3" l="1"/>
  <c r="D3" i="5"/>
  <c r="E54" i="11" l="1"/>
  <c r="D54" i="11"/>
  <c r="C54" i="11"/>
  <c r="B54" i="11"/>
  <c r="C41" i="2"/>
  <c r="B41" i="2"/>
  <c r="A41" i="2"/>
  <c r="C36" i="7"/>
  <c r="B36" i="7"/>
  <c r="A36" i="7"/>
  <c r="B51" i="11"/>
  <c r="C51" i="11"/>
  <c r="D51" i="11"/>
  <c r="E51" i="11"/>
  <c r="E45" i="11" l="1"/>
  <c r="E43" i="11"/>
  <c r="D43" i="11"/>
  <c r="D45" i="11"/>
  <c r="C45" i="11"/>
  <c r="C43" i="11"/>
  <c r="B45" i="11"/>
  <c r="B43" i="11"/>
  <c r="B28" i="7"/>
  <c r="C3" i="3" l="1"/>
  <c r="E3" i="3" s="1"/>
  <c r="B3" i="3"/>
  <c r="C3" i="5"/>
  <c r="E3" i="5" s="1"/>
  <c r="B3" i="5"/>
  <c r="C30" i="7" l="1"/>
  <c r="C39" i="7" s="1"/>
  <c r="B30" i="7"/>
  <c r="B39" i="7" s="1"/>
  <c r="A30" i="7"/>
  <c r="A39" i="7" s="1"/>
  <c r="C28" i="7"/>
  <c r="A28" i="7"/>
  <c r="C35" i="2"/>
  <c r="C44" i="2" s="1"/>
  <c r="B35" i="2"/>
  <c r="B44" i="2" s="1"/>
  <c r="A35" i="2"/>
  <c r="A44" i="2" s="1"/>
  <c r="C33" i="2"/>
  <c r="B33" i="2"/>
  <c r="A33" i="2"/>
</calcChain>
</file>

<file path=xl/sharedStrings.xml><?xml version="1.0" encoding="utf-8"?>
<sst xmlns="http://schemas.openxmlformats.org/spreadsheetml/2006/main" count="72" uniqueCount="26">
  <si>
    <r>
      <t>Gold</t>
    </r>
    <r>
      <rPr>
        <sz val="15"/>
        <color rgb="FF000000"/>
        <rFont val="Calibri"/>
        <family val="2"/>
        <scheme val="minor"/>
      </rPr>
      <t xml:space="preserve"> Spotiton</t>
    </r>
  </si>
  <si>
    <r>
      <t>Carbon</t>
    </r>
    <r>
      <rPr>
        <sz val="15"/>
        <color rgb="FF000000"/>
        <rFont val="Calibri"/>
        <family val="2"/>
        <scheme val="minor"/>
      </rPr>
      <t xml:space="preserve"> Spotiton</t>
    </r>
  </si>
  <si>
    <r>
      <t xml:space="preserve">Holey </t>
    </r>
    <r>
      <rPr>
        <b/>
        <sz val="15"/>
        <color rgb="FF53535A"/>
        <rFont val="Calibri"/>
        <family val="2"/>
        <scheme val="minor"/>
      </rPr>
      <t>Carbon</t>
    </r>
  </si>
  <si>
    <t>Average angle</t>
  </si>
  <si>
    <t>Average</t>
  </si>
  <si>
    <t>StDev</t>
  </si>
  <si>
    <t>Avg</t>
  </si>
  <si>
    <t>From Table</t>
  </si>
  <si>
    <t>N=11</t>
  </si>
  <si>
    <t>N=10</t>
  </si>
  <si>
    <t>N=4</t>
  </si>
  <si>
    <t>N=8</t>
  </si>
  <si>
    <t>N=16</t>
  </si>
  <si>
    <t>N=17</t>
  </si>
  <si>
    <t>Single layer center</t>
  </si>
  <si>
    <t>Double layer center</t>
  </si>
  <si>
    <t>Percentages of measurable layers</t>
  </si>
  <si>
    <t>N=8/36</t>
  </si>
  <si>
    <t>N=30/36</t>
  </si>
  <si>
    <t>Single layer edge</t>
  </si>
  <si>
    <t>Double layer edge</t>
  </si>
  <si>
    <t>N=2/28</t>
  </si>
  <si>
    <t>N=21/28</t>
  </si>
  <si>
    <t>Measurement Error</t>
  </si>
  <si>
    <t>StDev + Meas. Error</t>
  </si>
  <si>
    <t>StDev+Meas Error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</si>
</sst>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5"/>
      <color rgb="FFD2A832"/>
      <name val="Calibri"/>
      <family val="2"/>
      <scheme val="minor"/>
    </font>
    <font>
      <sz val="15"/>
      <color rgb="FF000000"/>
      <name val="Calibri"/>
      <family val="2"/>
      <scheme val="minor"/>
    </font>
    <font>
      <b/>
      <sz val="15"/>
      <color rgb="FF53535A"/>
      <name val="Calibri"/>
      <family val="2"/>
      <scheme val="minor"/>
    </font>
    <font>
      <b/>
      <sz val="15"/>
      <name val="Calibri"/>
      <family val="2"/>
      <scheme val="minor"/>
    </font>
    <font>
      <b/>
      <sz val="15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0" borderId="0" xfId="0" applyFont="1" applyAlignment="1">
      <alignment horizontal="left" vertical="top" readingOrder="1"/>
    </xf>
    <xf numFmtId="0" fontId="4" fillId="0" borderId="0" xfId="0" applyFont="1" applyAlignment="1">
      <alignment horizontal="left" vertical="top" readingOrder="1"/>
    </xf>
    <xf numFmtId="0" fontId="3" fillId="0" borderId="0" xfId="0" applyFont="1" applyAlignment="1">
      <alignment horizontal="left" vertical="top" readingOrder="1"/>
    </xf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5" fillId="0" borderId="0" xfId="0" applyFont="1" applyAlignment="1">
      <alignment horizontal="left" vertical="top" readingOrder="1"/>
    </xf>
    <xf numFmtId="0" fontId="6" fillId="0" borderId="0" xfId="0" applyFont="1"/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D2A83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4"/>
  <sheetViews>
    <sheetView zoomScale="66" zoomScaleNormal="66" workbookViewId="0">
      <selection activeCell="J18" sqref="J18"/>
    </sheetView>
  </sheetViews>
  <sheetFormatPr defaultRowHeight="14.4" x14ac:dyDescent="0.3"/>
  <cols>
    <col min="1" max="1" width="17.5546875" customWidth="1"/>
    <col min="2" max="2" width="20.88671875" customWidth="1"/>
    <col min="3" max="3" width="17.5546875" customWidth="1"/>
    <col min="26" max="26" width="17.33203125" customWidth="1"/>
    <col min="27" max="27" width="20.33203125" customWidth="1"/>
    <col min="28" max="28" width="17.33203125" customWidth="1"/>
  </cols>
  <sheetData>
    <row r="1" spans="1:15" x14ac:dyDescent="0.3">
      <c r="A1" s="9"/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</row>
    <row r="2" spans="1:15" x14ac:dyDescent="0.3">
      <c r="A2" s="9" t="s">
        <v>7</v>
      </c>
      <c r="B2" s="9"/>
      <c r="C2" s="9"/>
    </row>
    <row r="3" spans="1:15" ht="19.8" x14ac:dyDescent="0.3">
      <c r="A3" s="1" t="s">
        <v>0</v>
      </c>
      <c r="B3" s="2" t="s">
        <v>1</v>
      </c>
      <c r="C3" s="3" t="s">
        <v>2</v>
      </c>
    </row>
    <row r="5" spans="1:15" x14ac:dyDescent="0.3">
      <c r="A5">
        <v>30</v>
      </c>
      <c r="B5">
        <v>65</v>
      </c>
    </row>
    <row r="6" spans="1:15" x14ac:dyDescent="0.3">
      <c r="A6">
        <v>55</v>
      </c>
      <c r="B6">
        <v>25</v>
      </c>
      <c r="C6">
        <v>40</v>
      </c>
    </row>
    <row r="7" spans="1:15" x14ac:dyDescent="0.3">
      <c r="A7">
        <v>20</v>
      </c>
      <c r="C7">
        <v>42.5</v>
      </c>
    </row>
    <row r="8" spans="1:15" x14ac:dyDescent="0.3">
      <c r="A8">
        <v>15</v>
      </c>
      <c r="C8">
        <v>35</v>
      </c>
    </row>
    <row r="9" spans="1:15" x14ac:dyDescent="0.3">
      <c r="B9">
        <v>75</v>
      </c>
      <c r="C9">
        <v>30</v>
      </c>
    </row>
    <row r="10" spans="1:15" x14ac:dyDescent="0.3">
      <c r="B10">
        <v>190</v>
      </c>
      <c r="C10">
        <v>60</v>
      </c>
    </row>
    <row r="11" spans="1:15" x14ac:dyDescent="0.3">
      <c r="A11">
        <v>15</v>
      </c>
      <c r="B11">
        <v>35</v>
      </c>
      <c r="C11">
        <v>110</v>
      </c>
    </row>
    <row r="12" spans="1:15" x14ac:dyDescent="0.3">
      <c r="A12">
        <v>30</v>
      </c>
      <c r="C12">
        <v>60</v>
      </c>
    </row>
    <row r="13" spans="1:15" x14ac:dyDescent="0.3">
      <c r="A13">
        <v>40</v>
      </c>
      <c r="C13">
        <v>35</v>
      </c>
    </row>
    <row r="14" spans="1:15" x14ac:dyDescent="0.3">
      <c r="A14">
        <v>50</v>
      </c>
      <c r="C14">
        <v>125</v>
      </c>
    </row>
    <row r="15" spans="1:15" x14ac:dyDescent="0.3">
      <c r="A15">
        <v>25</v>
      </c>
      <c r="B15">
        <v>30</v>
      </c>
      <c r="C15">
        <v>20</v>
      </c>
    </row>
    <row r="16" spans="1:15" x14ac:dyDescent="0.3">
      <c r="A16">
        <v>25</v>
      </c>
      <c r="B16">
        <v>15</v>
      </c>
    </row>
    <row r="17" spans="1:3" x14ac:dyDescent="0.3">
      <c r="A17">
        <v>25</v>
      </c>
      <c r="B17">
        <v>25</v>
      </c>
    </row>
    <row r="18" spans="1:3" x14ac:dyDescent="0.3">
      <c r="B18">
        <v>60</v>
      </c>
    </row>
    <row r="19" spans="1:3" x14ac:dyDescent="0.3">
      <c r="B19">
        <v>35</v>
      </c>
    </row>
    <row r="20" spans="1:3" x14ac:dyDescent="0.3">
      <c r="B20">
        <v>25</v>
      </c>
    </row>
    <row r="21" spans="1:3" x14ac:dyDescent="0.3">
      <c r="B21">
        <v>30</v>
      </c>
    </row>
    <row r="22" spans="1:3" x14ac:dyDescent="0.3">
      <c r="B22">
        <v>50</v>
      </c>
    </row>
    <row r="23" spans="1:3" x14ac:dyDescent="0.3">
      <c r="B23">
        <v>30</v>
      </c>
    </row>
    <row r="24" spans="1:3" x14ac:dyDescent="0.3">
      <c r="B24">
        <v>30</v>
      </c>
    </row>
    <row r="25" spans="1:3" x14ac:dyDescent="0.3">
      <c r="B25">
        <v>40</v>
      </c>
    </row>
    <row r="27" spans="1:3" x14ac:dyDescent="0.3">
      <c r="B27">
        <v>35</v>
      </c>
    </row>
    <row r="32" spans="1:3" x14ac:dyDescent="0.3">
      <c r="A32" s="4" t="s">
        <v>6</v>
      </c>
      <c r="B32" s="4" t="s">
        <v>6</v>
      </c>
      <c r="C32" s="4" t="s">
        <v>6</v>
      </c>
    </row>
    <row r="33" spans="1:3" x14ac:dyDescent="0.3">
      <c r="A33">
        <f>AVERAGE(A5:A30)</f>
        <v>30</v>
      </c>
      <c r="B33">
        <f t="shared" ref="B33:C33" si="0">AVERAGE(B5:B30)</f>
        <v>46.764705882352942</v>
      </c>
      <c r="C33">
        <f t="shared" si="0"/>
        <v>55.75</v>
      </c>
    </row>
    <row r="34" spans="1:3" x14ac:dyDescent="0.3">
      <c r="A34" s="4" t="s">
        <v>5</v>
      </c>
      <c r="B34" s="4" t="s">
        <v>5</v>
      </c>
      <c r="C34" s="4" t="s">
        <v>5</v>
      </c>
    </row>
    <row r="35" spans="1:3" x14ac:dyDescent="0.3">
      <c r="A35">
        <f>STDEV(A5:A30)</f>
        <v>13.228756555322953</v>
      </c>
      <c r="B35">
        <f t="shared" ref="B35:C35" si="1">STDEV(B5:B30)</f>
        <v>40.192551256054749</v>
      </c>
      <c r="C35">
        <f t="shared" si="1"/>
        <v>34.961288115094767</v>
      </c>
    </row>
    <row r="37" spans="1:3" x14ac:dyDescent="0.3">
      <c r="A37" t="s">
        <v>8</v>
      </c>
      <c r="B37" t="s">
        <v>13</v>
      </c>
      <c r="C37" t="s">
        <v>9</v>
      </c>
    </row>
    <row r="39" spans="1:3" x14ac:dyDescent="0.3">
      <c r="A39" s="4" t="s">
        <v>23</v>
      </c>
      <c r="B39" s="4" t="s">
        <v>23</v>
      </c>
      <c r="C39" s="4" t="s">
        <v>23</v>
      </c>
    </row>
    <row r="41" spans="1:3" x14ac:dyDescent="0.3">
      <c r="A41">
        <f>SQRT(9*(5)^2)/9</f>
        <v>1.6666666666666667</v>
      </c>
      <c r="B41">
        <f>SQRT(17*(5)^2)/17</f>
        <v>1.212678125181665</v>
      </c>
      <c r="C41">
        <f>SQRT(10*(5)^2)/10</f>
        <v>1.5811388300841895</v>
      </c>
    </row>
    <row r="43" spans="1:3" x14ac:dyDescent="0.3">
      <c r="A43" s="4" t="s">
        <v>24</v>
      </c>
      <c r="B43" s="4" t="s">
        <v>24</v>
      </c>
      <c r="C43" s="4" t="s">
        <v>24</v>
      </c>
    </row>
    <row r="44" spans="1:3" x14ac:dyDescent="0.3">
      <c r="A44">
        <f>SQRT(A35^2+A41^2)</f>
        <v>13.333333333333334</v>
      </c>
      <c r="B44">
        <f>SQRT(B35^2+B41^2)</f>
        <v>40.210841382715209</v>
      </c>
      <c r="C44">
        <f>SQRT(C35^2+C41^2)</f>
        <v>34.997023682974337</v>
      </c>
    </row>
  </sheetData>
  <mergeCells count="2">
    <mergeCell ref="A1:O1"/>
    <mergeCell ref="A2:C2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9"/>
  <sheetViews>
    <sheetView zoomScale="66" zoomScaleNormal="66" workbookViewId="0">
      <selection activeCell="A2" sqref="A1:E1048576"/>
    </sheetView>
  </sheetViews>
  <sheetFormatPr defaultRowHeight="14.4" x14ac:dyDescent="0.3"/>
  <cols>
    <col min="1" max="1" width="17.5546875" customWidth="1"/>
    <col min="2" max="2" width="20.88671875" customWidth="1"/>
    <col min="3" max="3" width="17.5546875" customWidth="1"/>
    <col min="26" max="26" width="17.33203125" customWidth="1"/>
    <col min="27" max="27" width="20.33203125" customWidth="1"/>
    <col min="28" max="28" width="17.33203125" customWidth="1"/>
  </cols>
  <sheetData>
    <row r="1" spans="1:15" x14ac:dyDescent="0.3">
      <c r="A1" s="9"/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</row>
    <row r="3" spans="1:15" ht="19.8" x14ac:dyDescent="0.3">
      <c r="A3" s="1" t="s">
        <v>0</v>
      </c>
      <c r="B3" s="2" t="s">
        <v>1</v>
      </c>
      <c r="C3" s="3" t="s">
        <v>2</v>
      </c>
    </row>
    <row r="5" spans="1:15" x14ac:dyDescent="0.3">
      <c r="A5">
        <v>50</v>
      </c>
      <c r="B5">
        <v>45</v>
      </c>
    </row>
    <row r="6" spans="1:15" x14ac:dyDescent="0.3">
      <c r="A6">
        <v>65</v>
      </c>
      <c r="C6">
        <v>95</v>
      </c>
    </row>
    <row r="7" spans="1:15" x14ac:dyDescent="0.3">
      <c r="A7">
        <v>75</v>
      </c>
      <c r="B7">
        <v>100</v>
      </c>
      <c r="C7">
        <v>85</v>
      </c>
    </row>
    <row r="8" spans="1:15" x14ac:dyDescent="0.3">
      <c r="A8">
        <v>55</v>
      </c>
      <c r="C8">
        <v>85</v>
      </c>
    </row>
    <row r="9" spans="1:15" x14ac:dyDescent="0.3">
      <c r="C9">
        <v>120</v>
      </c>
    </row>
    <row r="10" spans="1:15" x14ac:dyDescent="0.3">
      <c r="B10">
        <v>265</v>
      </c>
      <c r="C10">
        <v>70</v>
      </c>
    </row>
    <row r="11" spans="1:15" x14ac:dyDescent="0.3">
      <c r="B11">
        <v>70</v>
      </c>
      <c r="C11">
        <v>115</v>
      </c>
    </row>
    <row r="12" spans="1:15" x14ac:dyDescent="0.3">
      <c r="C12">
        <v>140</v>
      </c>
    </row>
    <row r="13" spans="1:15" x14ac:dyDescent="0.3">
      <c r="B13">
        <v>70</v>
      </c>
      <c r="C13">
        <v>80</v>
      </c>
    </row>
    <row r="14" spans="1:15" x14ac:dyDescent="0.3">
      <c r="B14">
        <v>100</v>
      </c>
    </row>
    <row r="15" spans="1:15" x14ac:dyDescent="0.3">
      <c r="B15">
        <v>90</v>
      </c>
    </row>
    <row r="16" spans="1:15" x14ac:dyDescent="0.3">
      <c r="B16">
        <v>75</v>
      </c>
    </row>
    <row r="17" spans="1:3" x14ac:dyDescent="0.3">
      <c r="B17">
        <v>110</v>
      </c>
    </row>
    <row r="18" spans="1:3" x14ac:dyDescent="0.3">
      <c r="B18">
        <v>60</v>
      </c>
    </row>
    <row r="19" spans="1:3" x14ac:dyDescent="0.3">
      <c r="B19">
        <v>100</v>
      </c>
    </row>
    <row r="20" spans="1:3" x14ac:dyDescent="0.3">
      <c r="B20">
        <v>180</v>
      </c>
    </row>
    <row r="21" spans="1:3" x14ac:dyDescent="0.3">
      <c r="B21">
        <v>125</v>
      </c>
    </row>
    <row r="22" spans="1:3" x14ac:dyDescent="0.3">
      <c r="B22">
        <v>100</v>
      </c>
    </row>
    <row r="23" spans="1:3" x14ac:dyDescent="0.3">
      <c r="B23">
        <v>145</v>
      </c>
    </row>
    <row r="25" spans="1:3" x14ac:dyDescent="0.3">
      <c r="B25">
        <v>80</v>
      </c>
    </row>
    <row r="27" spans="1:3" x14ac:dyDescent="0.3">
      <c r="A27" t="s">
        <v>6</v>
      </c>
      <c r="B27" t="s">
        <v>6</v>
      </c>
      <c r="C27" t="s">
        <v>6</v>
      </c>
    </row>
    <row r="28" spans="1:3" x14ac:dyDescent="0.3">
      <c r="A28">
        <f>AVERAGE(A5:A24)</f>
        <v>61.25</v>
      </c>
      <c r="B28">
        <f>AVERAGE(B5:B25)</f>
        <v>107.1875</v>
      </c>
      <c r="C28">
        <f t="shared" ref="C28" si="0">AVERAGE(C5:C24)</f>
        <v>98.75</v>
      </c>
    </row>
    <row r="29" spans="1:3" x14ac:dyDescent="0.3">
      <c r="A29" t="s">
        <v>5</v>
      </c>
      <c r="B29" t="s">
        <v>5</v>
      </c>
      <c r="C29" t="s">
        <v>5</v>
      </c>
    </row>
    <row r="30" spans="1:3" x14ac:dyDescent="0.3">
      <c r="A30">
        <f>STDEV(A5:A25)</f>
        <v>11.086778913041726</v>
      </c>
      <c r="B30">
        <f t="shared" ref="B30:C30" si="1">STDEV(B5:B25)</f>
        <v>53.602510824276379</v>
      </c>
      <c r="C30">
        <f t="shared" si="1"/>
        <v>23.867192066576603</v>
      </c>
    </row>
    <row r="32" spans="1:3" x14ac:dyDescent="0.3">
      <c r="A32" t="s">
        <v>10</v>
      </c>
      <c r="B32" t="s">
        <v>12</v>
      </c>
      <c r="C32" t="s">
        <v>11</v>
      </c>
    </row>
    <row r="34" spans="1:3" x14ac:dyDescent="0.3">
      <c r="A34" s="4" t="s">
        <v>23</v>
      </c>
      <c r="B34" s="4" t="s">
        <v>23</v>
      </c>
      <c r="C34" s="4" t="s">
        <v>23</v>
      </c>
    </row>
    <row r="36" spans="1:3" x14ac:dyDescent="0.3">
      <c r="A36">
        <f>SQRT(4*(5)^2)/4</f>
        <v>2.5</v>
      </c>
      <c r="B36">
        <f>SQRT(16*(5)^2)/16</f>
        <v>1.25</v>
      </c>
      <c r="C36">
        <f>SQRT(8*(5)^2)/8</f>
        <v>1.7677669529663689</v>
      </c>
    </row>
    <row r="38" spans="1:3" x14ac:dyDescent="0.3">
      <c r="A38" s="4" t="s">
        <v>24</v>
      </c>
      <c r="B38" s="4" t="s">
        <v>24</v>
      </c>
      <c r="C38" s="4" t="s">
        <v>24</v>
      </c>
    </row>
    <row r="39" spans="1:3" x14ac:dyDescent="0.3">
      <c r="A39">
        <f>SQRT(A30^2+A36^2)</f>
        <v>11.36515141415488</v>
      </c>
      <c r="B39">
        <f>SQRT(B30^2+B36^2)</f>
        <v>53.617083720272092</v>
      </c>
      <c r="C39">
        <f>SQRT(C30^2+C36^2)</f>
        <v>23.932568962459026</v>
      </c>
    </row>
  </sheetData>
  <mergeCells count="1">
    <mergeCell ref="A1:O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1"/>
  <sheetViews>
    <sheetView zoomScale="70" zoomScaleNormal="70" workbookViewId="0">
      <selection activeCell="E7" sqref="E7"/>
    </sheetView>
  </sheetViews>
  <sheetFormatPr defaultRowHeight="14.4" x14ac:dyDescent="0.3"/>
  <cols>
    <col min="1" max="1" width="13.109375" bestFit="1" customWidth="1"/>
    <col min="4" max="4" width="19" bestFit="1" customWidth="1"/>
    <col min="5" max="5" width="16.6640625" bestFit="1" customWidth="1"/>
  </cols>
  <sheetData>
    <row r="1" spans="1:5" x14ac:dyDescent="0.3">
      <c r="A1" t="s">
        <v>3</v>
      </c>
      <c r="B1" t="s">
        <v>4</v>
      </c>
      <c r="C1" t="s">
        <v>5</v>
      </c>
      <c r="D1" t="s">
        <v>23</v>
      </c>
      <c r="E1" t="s">
        <v>25</v>
      </c>
    </row>
    <row r="3" spans="1:5" x14ac:dyDescent="0.3">
      <c r="A3">
        <v>8</v>
      </c>
      <c r="B3">
        <f>AVERAGE(A3:A97)</f>
        <v>4.7921348314606744</v>
      </c>
      <c r="C3">
        <f>STDEV(A3:A97)</f>
        <v>3.0644673539511027</v>
      </c>
      <c r="D3">
        <f>SQRT(89*(1)^2)/89</f>
        <v>0.10599978800063599</v>
      </c>
      <c r="E3">
        <f>SQRT(C3^2+D3^2)</f>
        <v>3.0663000698705685</v>
      </c>
    </row>
    <row r="4" spans="1:5" x14ac:dyDescent="0.3">
      <c r="A4">
        <v>8</v>
      </c>
    </row>
    <row r="5" spans="1:5" x14ac:dyDescent="0.3">
      <c r="A5">
        <v>6</v>
      </c>
    </row>
    <row r="6" spans="1:5" x14ac:dyDescent="0.3">
      <c r="A6">
        <v>6</v>
      </c>
    </row>
    <row r="7" spans="1:5" x14ac:dyDescent="0.3">
      <c r="A7">
        <v>4</v>
      </c>
    </row>
    <row r="8" spans="1:5" x14ac:dyDescent="0.3">
      <c r="A8">
        <v>4</v>
      </c>
    </row>
    <row r="9" spans="1:5" x14ac:dyDescent="0.3">
      <c r="A9">
        <v>5</v>
      </c>
    </row>
    <row r="10" spans="1:5" x14ac:dyDescent="0.3">
      <c r="A10">
        <v>5</v>
      </c>
    </row>
    <row r="11" spans="1:5" x14ac:dyDescent="0.3">
      <c r="A11">
        <v>7</v>
      </c>
    </row>
    <row r="12" spans="1:5" x14ac:dyDescent="0.3">
      <c r="A12">
        <v>3</v>
      </c>
    </row>
    <row r="13" spans="1:5" x14ac:dyDescent="0.3">
      <c r="A13">
        <v>3</v>
      </c>
    </row>
    <row r="14" spans="1:5" x14ac:dyDescent="0.3">
      <c r="A14">
        <v>6</v>
      </c>
    </row>
    <row r="15" spans="1:5" x14ac:dyDescent="0.3">
      <c r="A15">
        <v>6</v>
      </c>
    </row>
    <row r="16" spans="1:5" x14ac:dyDescent="0.3">
      <c r="A16">
        <v>1</v>
      </c>
    </row>
    <row r="17" spans="1:1" x14ac:dyDescent="0.3">
      <c r="A17">
        <v>1</v>
      </c>
    </row>
    <row r="18" spans="1:1" x14ac:dyDescent="0.3">
      <c r="A18">
        <v>0</v>
      </c>
    </row>
    <row r="19" spans="1:1" x14ac:dyDescent="0.3">
      <c r="A19">
        <v>0</v>
      </c>
    </row>
    <row r="20" spans="1:1" x14ac:dyDescent="0.3">
      <c r="A20">
        <v>8.5</v>
      </c>
    </row>
    <row r="21" spans="1:1" x14ac:dyDescent="0.3">
      <c r="A21">
        <v>7</v>
      </c>
    </row>
    <row r="22" spans="1:1" x14ac:dyDescent="0.3">
      <c r="A22">
        <v>10</v>
      </c>
    </row>
    <row r="23" spans="1:1" x14ac:dyDescent="0.3">
      <c r="A23">
        <v>10</v>
      </c>
    </row>
    <row r="24" spans="1:1" x14ac:dyDescent="0.3">
      <c r="A24">
        <v>7</v>
      </c>
    </row>
    <row r="25" spans="1:1" x14ac:dyDescent="0.3">
      <c r="A25">
        <v>7</v>
      </c>
    </row>
    <row r="26" spans="1:1" x14ac:dyDescent="0.3">
      <c r="A26">
        <v>0</v>
      </c>
    </row>
    <row r="27" spans="1:1" x14ac:dyDescent="0.3">
      <c r="A27">
        <v>0</v>
      </c>
    </row>
    <row r="28" spans="1:1" x14ac:dyDescent="0.3">
      <c r="A28">
        <v>6.5</v>
      </c>
    </row>
    <row r="29" spans="1:1" x14ac:dyDescent="0.3">
      <c r="A29">
        <v>6.5</v>
      </c>
    </row>
    <row r="30" spans="1:1" x14ac:dyDescent="0.3">
      <c r="A30">
        <v>2</v>
      </c>
    </row>
    <row r="31" spans="1:1" x14ac:dyDescent="0.3">
      <c r="A31">
        <v>2</v>
      </c>
    </row>
    <row r="32" spans="1:1" x14ac:dyDescent="0.3">
      <c r="A32">
        <v>6</v>
      </c>
    </row>
    <row r="33" spans="1:1" x14ac:dyDescent="0.3">
      <c r="A33">
        <v>6</v>
      </c>
    </row>
    <row r="34" spans="1:1" x14ac:dyDescent="0.3">
      <c r="A34">
        <v>4</v>
      </c>
    </row>
    <row r="35" spans="1:1" x14ac:dyDescent="0.3">
      <c r="A35">
        <v>4</v>
      </c>
    </row>
    <row r="36" spans="1:1" x14ac:dyDescent="0.3">
      <c r="A36">
        <v>10</v>
      </c>
    </row>
    <row r="37" spans="1:1" x14ac:dyDescent="0.3">
      <c r="A37">
        <v>4</v>
      </c>
    </row>
    <row r="38" spans="1:1" x14ac:dyDescent="0.3">
      <c r="A38">
        <v>3</v>
      </c>
    </row>
    <row r="39" spans="1:1" x14ac:dyDescent="0.3">
      <c r="A39">
        <v>5</v>
      </c>
    </row>
    <row r="40" spans="1:1" x14ac:dyDescent="0.3">
      <c r="A40">
        <v>3</v>
      </c>
    </row>
    <row r="41" spans="1:1" x14ac:dyDescent="0.3">
      <c r="A41">
        <v>3</v>
      </c>
    </row>
    <row r="42" spans="1:1" x14ac:dyDescent="0.3">
      <c r="A42">
        <v>6</v>
      </c>
    </row>
    <row r="43" spans="1:1" x14ac:dyDescent="0.3">
      <c r="A43">
        <v>6</v>
      </c>
    </row>
    <row r="44" spans="1:1" x14ac:dyDescent="0.3">
      <c r="A44">
        <v>5</v>
      </c>
    </row>
    <row r="45" spans="1:1" x14ac:dyDescent="0.3">
      <c r="A45">
        <v>5</v>
      </c>
    </row>
    <row r="46" spans="1:1" x14ac:dyDescent="0.3">
      <c r="A46">
        <v>1.5</v>
      </c>
    </row>
    <row r="47" spans="1:1" x14ac:dyDescent="0.3">
      <c r="A47">
        <v>1.5</v>
      </c>
    </row>
    <row r="48" spans="1:1" x14ac:dyDescent="0.3">
      <c r="A48">
        <v>2</v>
      </c>
    </row>
    <row r="49" spans="1:1" x14ac:dyDescent="0.3">
      <c r="A49">
        <v>2</v>
      </c>
    </row>
    <row r="50" spans="1:1" x14ac:dyDescent="0.3">
      <c r="A50">
        <v>9</v>
      </c>
    </row>
    <row r="51" spans="1:1" x14ac:dyDescent="0.3">
      <c r="A51">
        <v>9</v>
      </c>
    </row>
    <row r="52" spans="1:1" x14ac:dyDescent="0.3">
      <c r="A52">
        <v>0</v>
      </c>
    </row>
    <row r="53" spans="1:1" x14ac:dyDescent="0.3">
      <c r="A53">
        <v>0</v>
      </c>
    </row>
    <row r="54" spans="1:1" x14ac:dyDescent="0.3">
      <c r="A54">
        <v>2</v>
      </c>
    </row>
    <row r="55" spans="1:1" x14ac:dyDescent="0.3">
      <c r="A55">
        <v>2</v>
      </c>
    </row>
    <row r="56" spans="1:1" x14ac:dyDescent="0.3">
      <c r="A56">
        <v>5</v>
      </c>
    </row>
    <row r="57" spans="1:1" x14ac:dyDescent="0.3">
      <c r="A57">
        <v>5</v>
      </c>
    </row>
    <row r="58" spans="1:1" x14ac:dyDescent="0.3">
      <c r="A58">
        <v>7</v>
      </c>
    </row>
    <row r="59" spans="1:1" x14ac:dyDescent="0.3">
      <c r="A59">
        <v>7</v>
      </c>
    </row>
    <row r="60" spans="1:1" x14ac:dyDescent="0.3">
      <c r="A60">
        <v>10</v>
      </c>
    </row>
    <row r="61" spans="1:1" x14ac:dyDescent="0.3">
      <c r="A61">
        <v>10</v>
      </c>
    </row>
    <row r="62" spans="1:1" x14ac:dyDescent="0.3">
      <c r="A62">
        <v>4</v>
      </c>
    </row>
    <row r="63" spans="1:1" x14ac:dyDescent="0.3">
      <c r="A63">
        <v>4</v>
      </c>
    </row>
    <row r="64" spans="1:1" x14ac:dyDescent="0.3">
      <c r="A64">
        <v>1</v>
      </c>
    </row>
    <row r="65" spans="1:1" x14ac:dyDescent="0.3">
      <c r="A65">
        <v>1</v>
      </c>
    </row>
    <row r="66" spans="1:1" x14ac:dyDescent="0.3">
      <c r="A66">
        <v>5</v>
      </c>
    </row>
    <row r="67" spans="1:1" x14ac:dyDescent="0.3">
      <c r="A67">
        <v>5</v>
      </c>
    </row>
    <row r="68" spans="1:1" x14ac:dyDescent="0.3">
      <c r="A68">
        <v>8</v>
      </c>
    </row>
    <row r="69" spans="1:1" x14ac:dyDescent="0.3">
      <c r="A69">
        <v>8</v>
      </c>
    </row>
    <row r="70" spans="1:1" x14ac:dyDescent="0.3">
      <c r="A70">
        <v>5</v>
      </c>
    </row>
    <row r="71" spans="1:1" x14ac:dyDescent="0.3">
      <c r="A71">
        <v>5</v>
      </c>
    </row>
    <row r="72" spans="1:1" x14ac:dyDescent="0.3">
      <c r="A72">
        <v>4</v>
      </c>
    </row>
    <row r="73" spans="1:1" x14ac:dyDescent="0.3">
      <c r="A73">
        <v>5.5</v>
      </c>
    </row>
    <row r="74" spans="1:1" x14ac:dyDescent="0.3">
      <c r="A74">
        <v>5</v>
      </c>
    </row>
    <row r="75" spans="1:1" x14ac:dyDescent="0.3">
      <c r="A75">
        <v>1</v>
      </c>
    </row>
    <row r="76" spans="1:1" x14ac:dyDescent="0.3">
      <c r="A76">
        <v>3</v>
      </c>
    </row>
    <row r="77" spans="1:1" x14ac:dyDescent="0.3">
      <c r="A77">
        <v>3</v>
      </c>
    </row>
    <row r="78" spans="1:1" x14ac:dyDescent="0.3">
      <c r="A78">
        <v>5</v>
      </c>
    </row>
    <row r="79" spans="1:1" x14ac:dyDescent="0.3">
      <c r="A79">
        <v>5</v>
      </c>
    </row>
    <row r="80" spans="1:1" x14ac:dyDescent="0.3">
      <c r="A80">
        <v>2.5</v>
      </c>
    </row>
    <row r="81" spans="1:1" x14ac:dyDescent="0.3">
      <c r="A81">
        <v>2.5</v>
      </c>
    </row>
    <row r="82" spans="1:1" x14ac:dyDescent="0.3">
      <c r="A82">
        <v>3</v>
      </c>
    </row>
    <row r="83" spans="1:1" x14ac:dyDescent="0.3">
      <c r="A83">
        <v>3</v>
      </c>
    </row>
    <row r="84" spans="1:1" x14ac:dyDescent="0.3">
      <c r="A84">
        <v>3.5</v>
      </c>
    </row>
    <row r="85" spans="1:1" x14ac:dyDescent="0.3">
      <c r="A85">
        <v>6</v>
      </c>
    </row>
    <row r="86" spans="1:1" x14ac:dyDescent="0.3">
      <c r="A86">
        <v>11</v>
      </c>
    </row>
    <row r="87" spans="1:1" x14ac:dyDescent="0.3">
      <c r="A87">
        <v>11</v>
      </c>
    </row>
    <row r="88" spans="1:1" x14ac:dyDescent="0.3">
      <c r="A88">
        <v>12</v>
      </c>
    </row>
    <row r="89" spans="1:1" x14ac:dyDescent="0.3">
      <c r="A89">
        <v>0</v>
      </c>
    </row>
    <row r="90" spans="1:1" x14ac:dyDescent="0.3">
      <c r="A90">
        <v>12</v>
      </c>
    </row>
    <row r="91" spans="1:1" x14ac:dyDescent="0.3">
      <c r="A91">
        <v>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3"/>
  <sheetViews>
    <sheetView zoomScale="85" zoomScaleNormal="85" workbookViewId="0">
      <selection sqref="A1:A1048576"/>
    </sheetView>
  </sheetViews>
  <sheetFormatPr defaultRowHeight="14.4" x14ac:dyDescent="0.3"/>
  <cols>
    <col min="1" max="1" width="13" bestFit="1" customWidth="1"/>
    <col min="4" max="4" width="19" bestFit="1" customWidth="1"/>
    <col min="5" max="5" width="16.21875" bestFit="1" customWidth="1"/>
  </cols>
  <sheetData>
    <row r="1" spans="1:5" x14ac:dyDescent="0.3">
      <c r="A1" t="s">
        <v>3</v>
      </c>
      <c r="B1" t="s">
        <v>4</v>
      </c>
      <c r="C1" t="s">
        <v>5</v>
      </c>
      <c r="D1" t="s">
        <v>23</v>
      </c>
      <c r="E1" t="s">
        <v>25</v>
      </c>
    </row>
    <row r="3" spans="1:5" x14ac:dyDescent="0.3">
      <c r="A3">
        <v>10</v>
      </c>
      <c r="B3">
        <f>AVERAGE(A3:A75)</f>
        <v>6.8852459016393439</v>
      </c>
      <c r="C3">
        <f>STDEV(A3:A75)</f>
        <v>3.4765805070295612</v>
      </c>
      <c r="D3">
        <f>SQRT(61*(1)^2)/61</f>
        <v>0.12803687993289598</v>
      </c>
      <c r="E3">
        <f>SQRT(C3^2+D3^2)</f>
        <v>3.4789374045074268</v>
      </c>
    </row>
    <row r="4" spans="1:5" x14ac:dyDescent="0.3">
      <c r="A4">
        <v>10</v>
      </c>
    </row>
    <row r="5" spans="1:5" x14ac:dyDescent="0.3">
      <c r="A5">
        <v>5</v>
      </c>
    </row>
    <row r="6" spans="1:5" x14ac:dyDescent="0.3">
      <c r="A6">
        <v>3</v>
      </c>
    </row>
    <row r="7" spans="1:5" x14ac:dyDescent="0.3">
      <c r="A7">
        <v>6</v>
      </c>
    </row>
    <row r="8" spans="1:5" x14ac:dyDescent="0.3">
      <c r="A8">
        <v>3</v>
      </c>
    </row>
    <row r="9" spans="1:5" x14ac:dyDescent="0.3">
      <c r="A9">
        <v>3</v>
      </c>
    </row>
    <row r="10" spans="1:5" x14ac:dyDescent="0.3">
      <c r="A10">
        <v>8</v>
      </c>
    </row>
    <row r="11" spans="1:5" x14ac:dyDescent="0.3">
      <c r="A11">
        <v>9</v>
      </c>
    </row>
    <row r="12" spans="1:5" x14ac:dyDescent="0.3">
      <c r="A12">
        <v>7</v>
      </c>
    </row>
    <row r="13" spans="1:5" x14ac:dyDescent="0.3">
      <c r="A13">
        <v>7</v>
      </c>
    </row>
    <row r="14" spans="1:5" x14ac:dyDescent="0.3">
      <c r="A14">
        <v>5</v>
      </c>
    </row>
    <row r="15" spans="1:5" x14ac:dyDescent="0.3">
      <c r="A15">
        <v>4.5</v>
      </c>
    </row>
    <row r="16" spans="1:5" x14ac:dyDescent="0.3">
      <c r="A16">
        <v>7</v>
      </c>
    </row>
    <row r="17" spans="1:1" x14ac:dyDescent="0.3">
      <c r="A17">
        <v>7</v>
      </c>
    </row>
    <row r="18" spans="1:1" x14ac:dyDescent="0.3">
      <c r="A18">
        <v>4</v>
      </c>
    </row>
    <row r="19" spans="1:1" x14ac:dyDescent="0.3">
      <c r="A19">
        <v>11</v>
      </c>
    </row>
    <row r="20" spans="1:1" x14ac:dyDescent="0.3">
      <c r="A20">
        <v>9</v>
      </c>
    </row>
    <row r="21" spans="1:1" x14ac:dyDescent="0.3">
      <c r="A21">
        <v>1</v>
      </c>
    </row>
    <row r="22" spans="1:1" x14ac:dyDescent="0.3">
      <c r="A22">
        <v>10</v>
      </c>
    </row>
    <row r="23" spans="1:1" x14ac:dyDescent="0.3">
      <c r="A23">
        <v>11</v>
      </c>
    </row>
    <row r="24" spans="1:1" x14ac:dyDescent="0.3">
      <c r="A24">
        <v>11</v>
      </c>
    </row>
    <row r="25" spans="1:1" x14ac:dyDescent="0.3">
      <c r="A25">
        <v>11</v>
      </c>
    </row>
    <row r="26" spans="1:1" x14ac:dyDescent="0.3">
      <c r="A26">
        <v>6</v>
      </c>
    </row>
    <row r="27" spans="1:1" x14ac:dyDescent="0.3">
      <c r="A27">
        <v>10</v>
      </c>
    </row>
    <row r="28" spans="1:1" x14ac:dyDescent="0.3">
      <c r="A28">
        <v>5</v>
      </c>
    </row>
    <row r="29" spans="1:1" x14ac:dyDescent="0.3">
      <c r="A29">
        <v>5</v>
      </c>
    </row>
    <row r="30" spans="1:1" x14ac:dyDescent="0.3">
      <c r="A30">
        <v>5</v>
      </c>
    </row>
    <row r="31" spans="1:1" x14ac:dyDescent="0.3">
      <c r="A31">
        <v>6.5</v>
      </c>
    </row>
    <row r="32" spans="1:1" x14ac:dyDescent="0.3">
      <c r="A32">
        <v>9</v>
      </c>
    </row>
    <row r="33" spans="1:1" x14ac:dyDescent="0.3">
      <c r="A33">
        <v>9</v>
      </c>
    </row>
    <row r="34" spans="1:1" x14ac:dyDescent="0.3">
      <c r="A34">
        <v>5</v>
      </c>
    </row>
    <row r="35" spans="1:1" x14ac:dyDescent="0.3">
      <c r="A35">
        <v>2</v>
      </c>
    </row>
    <row r="36" spans="1:1" x14ac:dyDescent="0.3">
      <c r="A36">
        <v>3</v>
      </c>
    </row>
    <row r="37" spans="1:1" x14ac:dyDescent="0.3">
      <c r="A37">
        <v>7</v>
      </c>
    </row>
    <row r="38" spans="1:1" x14ac:dyDescent="0.3">
      <c r="A38">
        <v>13</v>
      </c>
    </row>
    <row r="39" spans="1:1" x14ac:dyDescent="0.3">
      <c r="A39">
        <v>9</v>
      </c>
    </row>
    <row r="40" spans="1:1" x14ac:dyDescent="0.3">
      <c r="A40">
        <v>1</v>
      </c>
    </row>
    <row r="41" spans="1:1" x14ac:dyDescent="0.3">
      <c r="A41">
        <v>16</v>
      </c>
    </row>
    <row r="42" spans="1:1" x14ac:dyDescent="0.3">
      <c r="A42">
        <v>10</v>
      </c>
    </row>
    <row r="43" spans="1:1" x14ac:dyDescent="0.3">
      <c r="A43">
        <v>2</v>
      </c>
    </row>
    <row r="44" spans="1:1" x14ac:dyDescent="0.3">
      <c r="A44">
        <v>7</v>
      </c>
    </row>
    <row r="45" spans="1:1" x14ac:dyDescent="0.3">
      <c r="A45">
        <v>6</v>
      </c>
    </row>
    <row r="46" spans="1:1" x14ac:dyDescent="0.3">
      <c r="A46">
        <v>4</v>
      </c>
    </row>
    <row r="47" spans="1:1" x14ac:dyDescent="0.3">
      <c r="A47">
        <v>1</v>
      </c>
    </row>
    <row r="48" spans="1:1" x14ac:dyDescent="0.3">
      <c r="A48">
        <v>10</v>
      </c>
    </row>
    <row r="49" spans="1:1" x14ac:dyDescent="0.3">
      <c r="A49">
        <v>3</v>
      </c>
    </row>
    <row r="50" spans="1:1" x14ac:dyDescent="0.3">
      <c r="A50">
        <v>6</v>
      </c>
    </row>
    <row r="51" spans="1:1" x14ac:dyDescent="0.3">
      <c r="A51">
        <v>4</v>
      </c>
    </row>
    <row r="52" spans="1:1" x14ac:dyDescent="0.3">
      <c r="A52">
        <v>7</v>
      </c>
    </row>
    <row r="53" spans="1:1" x14ac:dyDescent="0.3">
      <c r="A53">
        <v>5</v>
      </c>
    </row>
    <row r="54" spans="1:1" x14ac:dyDescent="0.3">
      <c r="A54">
        <v>7</v>
      </c>
    </row>
    <row r="55" spans="1:1" x14ac:dyDescent="0.3">
      <c r="A55">
        <v>5</v>
      </c>
    </row>
    <row r="56" spans="1:1" x14ac:dyDescent="0.3">
      <c r="A56">
        <v>14</v>
      </c>
    </row>
    <row r="57" spans="1:1" x14ac:dyDescent="0.3">
      <c r="A57">
        <v>3</v>
      </c>
    </row>
    <row r="58" spans="1:1" x14ac:dyDescent="0.3">
      <c r="A58">
        <v>3.5</v>
      </c>
    </row>
    <row r="59" spans="1:1" x14ac:dyDescent="0.3">
      <c r="A59">
        <v>6</v>
      </c>
    </row>
    <row r="60" spans="1:1" x14ac:dyDescent="0.3">
      <c r="A60">
        <v>6</v>
      </c>
    </row>
    <row r="61" spans="1:1" x14ac:dyDescent="0.3">
      <c r="A61">
        <v>11</v>
      </c>
    </row>
    <row r="62" spans="1:1" x14ac:dyDescent="0.3">
      <c r="A62">
        <v>12</v>
      </c>
    </row>
    <row r="63" spans="1:1" x14ac:dyDescent="0.3">
      <c r="A63">
        <v>13.5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4"/>
  <sheetViews>
    <sheetView tabSelected="1" zoomScale="66" zoomScaleNormal="66" workbookViewId="0">
      <selection activeCell="E55" sqref="E55"/>
    </sheetView>
  </sheetViews>
  <sheetFormatPr defaultRowHeight="14.4" x14ac:dyDescent="0.3"/>
  <cols>
    <col min="2" max="2" width="18.44140625" bestFit="1" customWidth="1"/>
    <col min="3" max="3" width="19.6640625" customWidth="1"/>
    <col min="4" max="4" width="16.77734375" bestFit="1" customWidth="1"/>
    <col min="5" max="5" width="17.77734375" bestFit="1" customWidth="1"/>
    <col min="6" max="6" width="17.5546875" customWidth="1"/>
    <col min="7" max="7" width="20.88671875" customWidth="1"/>
    <col min="8" max="8" width="17.5546875" customWidth="1"/>
    <col min="31" max="31" width="17.33203125" customWidth="1"/>
    <col min="32" max="32" width="20.33203125" customWidth="1"/>
    <col min="33" max="33" width="17.33203125" customWidth="1"/>
  </cols>
  <sheetData>
    <row r="1" spans="1:20" x14ac:dyDescent="0.3">
      <c r="A1" s="9" t="s">
        <v>16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</row>
    <row r="2" spans="1:20" x14ac:dyDescent="0.3">
      <c r="B2" s="9"/>
      <c r="C2" s="9"/>
      <c r="D2" s="9"/>
      <c r="F2" s="9"/>
      <c r="G2" s="9"/>
      <c r="H2" s="9"/>
    </row>
    <row r="3" spans="1:20" ht="12.6" customHeight="1" x14ac:dyDescent="0.3">
      <c r="B3" s="5" t="s">
        <v>14</v>
      </c>
      <c r="C3" s="5" t="s">
        <v>15</v>
      </c>
      <c r="D3" s="5" t="s">
        <v>19</v>
      </c>
      <c r="E3" s="5" t="s">
        <v>20</v>
      </c>
      <c r="F3" s="1"/>
      <c r="G3" s="2"/>
      <c r="H3" s="3"/>
    </row>
    <row r="5" spans="1:20" x14ac:dyDescent="0.3">
      <c r="B5">
        <v>55</v>
      </c>
      <c r="C5">
        <v>25</v>
      </c>
      <c r="E5">
        <v>100</v>
      </c>
    </row>
    <row r="6" spans="1:20" x14ac:dyDescent="0.3">
      <c r="B6">
        <v>20</v>
      </c>
      <c r="C6">
        <v>75</v>
      </c>
      <c r="E6">
        <v>265</v>
      </c>
    </row>
    <row r="7" spans="1:20" x14ac:dyDescent="0.3">
      <c r="B7">
        <v>15</v>
      </c>
      <c r="C7">
        <v>190</v>
      </c>
      <c r="D7">
        <v>85</v>
      </c>
      <c r="E7">
        <v>70</v>
      </c>
    </row>
    <row r="8" spans="1:20" x14ac:dyDescent="0.3">
      <c r="B8">
        <v>35</v>
      </c>
      <c r="D8">
        <v>80</v>
      </c>
      <c r="E8">
        <v>70</v>
      </c>
    </row>
    <row r="9" spans="1:20" x14ac:dyDescent="0.3">
      <c r="C9">
        <v>60</v>
      </c>
      <c r="E9">
        <v>90</v>
      </c>
    </row>
    <row r="10" spans="1:20" x14ac:dyDescent="0.3">
      <c r="C10">
        <v>30</v>
      </c>
      <c r="E10">
        <v>50</v>
      </c>
    </row>
    <row r="11" spans="1:20" x14ac:dyDescent="0.3">
      <c r="C11">
        <v>90</v>
      </c>
      <c r="E11">
        <v>75</v>
      </c>
    </row>
    <row r="12" spans="1:20" x14ac:dyDescent="0.3">
      <c r="C12">
        <v>125</v>
      </c>
      <c r="E12">
        <v>110</v>
      </c>
    </row>
    <row r="13" spans="1:20" x14ac:dyDescent="0.3">
      <c r="C13">
        <v>100</v>
      </c>
      <c r="E13">
        <v>65</v>
      </c>
    </row>
    <row r="14" spans="1:20" x14ac:dyDescent="0.3">
      <c r="B14">
        <v>40</v>
      </c>
      <c r="E14">
        <v>60</v>
      </c>
    </row>
    <row r="15" spans="1:20" x14ac:dyDescent="0.3">
      <c r="B15">
        <v>30</v>
      </c>
      <c r="E15">
        <v>75</v>
      </c>
    </row>
    <row r="16" spans="1:20" x14ac:dyDescent="0.3">
      <c r="B16">
        <v>15</v>
      </c>
      <c r="E16">
        <v>100</v>
      </c>
    </row>
    <row r="17" spans="2:8" x14ac:dyDescent="0.3">
      <c r="B17">
        <v>25</v>
      </c>
      <c r="E17">
        <v>120</v>
      </c>
    </row>
    <row r="18" spans="2:8" x14ac:dyDescent="0.3">
      <c r="B18">
        <v>15</v>
      </c>
      <c r="E18">
        <v>180</v>
      </c>
    </row>
    <row r="19" spans="2:8" x14ac:dyDescent="0.3">
      <c r="B19">
        <v>35</v>
      </c>
      <c r="E19">
        <v>80</v>
      </c>
    </row>
    <row r="20" spans="2:8" x14ac:dyDescent="0.3">
      <c r="B20">
        <v>35</v>
      </c>
      <c r="E20">
        <v>125</v>
      </c>
    </row>
    <row r="21" spans="2:8" x14ac:dyDescent="0.3">
      <c r="B21">
        <v>30</v>
      </c>
      <c r="E21">
        <v>100</v>
      </c>
    </row>
    <row r="22" spans="2:8" x14ac:dyDescent="0.3">
      <c r="B22">
        <v>25</v>
      </c>
      <c r="E22">
        <v>55</v>
      </c>
    </row>
    <row r="23" spans="2:8" x14ac:dyDescent="0.3">
      <c r="B23">
        <v>40</v>
      </c>
      <c r="E23">
        <v>145</v>
      </c>
    </row>
    <row r="24" spans="2:8" x14ac:dyDescent="0.3">
      <c r="B24">
        <v>50</v>
      </c>
      <c r="E24">
        <v>115</v>
      </c>
    </row>
    <row r="25" spans="2:8" x14ac:dyDescent="0.3">
      <c r="B25">
        <v>30</v>
      </c>
      <c r="E25">
        <v>140</v>
      </c>
    </row>
    <row r="26" spans="2:8" x14ac:dyDescent="0.3">
      <c r="B26">
        <v>30</v>
      </c>
      <c r="E26">
        <v>120</v>
      </c>
    </row>
    <row r="27" spans="2:8" x14ac:dyDescent="0.3">
      <c r="B27">
        <v>60</v>
      </c>
    </row>
    <row r="28" spans="2:8" x14ac:dyDescent="0.3">
      <c r="B28">
        <v>50</v>
      </c>
    </row>
    <row r="29" spans="2:8" x14ac:dyDescent="0.3">
      <c r="B29">
        <v>50</v>
      </c>
    </row>
    <row r="30" spans="2:8" x14ac:dyDescent="0.3">
      <c r="B30">
        <v>25</v>
      </c>
    </row>
    <row r="31" spans="2:8" x14ac:dyDescent="0.3">
      <c r="B31">
        <v>25</v>
      </c>
    </row>
    <row r="32" spans="2:8" x14ac:dyDescent="0.3">
      <c r="B32">
        <v>30</v>
      </c>
      <c r="F32" s="4"/>
      <c r="G32" s="4"/>
      <c r="H32" s="4"/>
    </row>
    <row r="33" spans="1:8" x14ac:dyDescent="0.3">
      <c r="B33">
        <v>30</v>
      </c>
    </row>
    <row r="34" spans="1:8" x14ac:dyDescent="0.3">
      <c r="B34">
        <v>25</v>
      </c>
      <c r="F34" s="4"/>
      <c r="G34" s="4"/>
      <c r="H34" s="4"/>
    </row>
    <row r="35" spans="1:8" x14ac:dyDescent="0.3">
      <c r="B35">
        <v>40</v>
      </c>
    </row>
    <row r="37" spans="1:8" x14ac:dyDescent="0.3">
      <c r="B37">
        <v>60</v>
      </c>
    </row>
    <row r="38" spans="1:8" x14ac:dyDescent="0.3">
      <c r="B38">
        <v>35</v>
      </c>
    </row>
    <row r="39" spans="1:8" x14ac:dyDescent="0.3">
      <c r="B39">
        <v>50</v>
      </c>
    </row>
    <row r="40" spans="1:8" x14ac:dyDescent="0.3">
      <c r="B40" s="6">
        <v>20</v>
      </c>
      <c r="C40" s="6"/>
      <c r="D40" s="6"/>
    </row>
    <row r="41" spans="1:8" ht="19.8" x14ac:dyDescent="0.3">
      <c r="B41" s="1"/>
      <c r="C41" s="2"/>
      <c r="D41" s="3"/>
    </row>
    <row r="42" spans="1:8" ht="19.8" x14ac:dyDescent="0.3">
      <c r="B42" s="7" t="s">
        <v>6</v>
      </c>
      <c r="C42" s="7" t="s">
        <v>6</v>
      </c>
      <c r="D42" s="7" t="s">
        <v>6</v>
      </c>
      <c r="E42" s="7" t="s">
        <v>6</v>
      </c>
    </row>
    <row r="43" spans="1:8" x14ac:dyDescent="0.3">
      <c r="B43">
        <f>AVERAGE(B5:B40)</f>
        <v>34.166666666666664</v>
      </c>
      <c r="C43">
        <f>AVERAGE(C5:C13)</f>
        <v>86.875</v>
      </c>
      <c r="D43">
        <f>AVERAGE(D5:D40)</f>
        <v>82.5</v>
      </c>
      <c r="E43">
        <f>AVERAGE(E5:E30)</f>
        <v>105</v>
      </c>
    </row>
    <row r="44" spans="1:8" ht="19.8" x14ac:dyDescent="0.4">
      <c r="A44" s="4"/>
      <c r="B44" s="8" t="s">
        <v>5</v>
      </c>
      <c r="C44" s="8" t="s">
        <v>5</v>
      </c>
      <c r="D44" s="8" t="s">
        <v>5</v>
      </c>
      <c r="E44" s="8" t="s">
        <v>5</v>
      </c>
    </row>
    <row r="45" spans="1:8" x14ac:dyDescent="0.3">
      <c r="B45">
        <f>STDEV(B5:B40)</f>
        <v>13.004199144980008</v>
      </c>
      <c r="C45">
        <f>STDEV(C5:C13)</f>
        <v>53.714689398179132</v>
      </c>
      <c r="D45">
        <f>STDEV(D5:D40)</f>
        <v>3.5355339059327378</v>
      </c>
      <c r="E45">
        <f>STDEV(E5:E30)</f>
        <v>48.47679857416329</v>
      </c>
    </row>
    <row r="47" spans="1:8" x14ac:dyDescent="0.3">
      <c r="B47" t="s">
        <v>18</v>
      </c>
      <c r="C47" t="s">
        <v>17</v>
      </c>
      <c r="D47" t="s">
        <v>21</v>
      </c>
      <c r="E47" t="s">
        <v>22</v>
      </c>
    </row>
    <row r="49" spans="2:5" x14ac:dyDescent="0.3">
      <c r="B49" s="4" t="s">
        <v>23</v>
      </c>
      <c r="C49" s="4" t="s">
        <v>23</v>
      </c>
      <c r="D49" s="4" t="s">
        <v>23</v>
      </c>
      <c r="E49" s="4" t="s">
        <v>23</v>
      </c>
    </row>
    <row r="51" spans="2:5" x14ac:dyDescent="0.3">
      <c r="B51">
        <f>SQRT(30*(5)^2)/30</f>
        <v>0.9128709291752769</v>
      </c>
      <c r="C51">
        <f>SQRT(8*(5)^2)/8</f>
        <v>1.7677669529663689</v>
      </c>
      <c r="D51">
        <f>SQRT(2*(5)^2)/2</f>
        <v>3.5355339059327378</v>
      </c>
      <c r="E51">
        <f>SQRT(22*(5)^2)/22</f>
        <v>1.0660035817780522</v>
      </c>
    </row>
    <row r="53" spans="2:5" x14ac:dyDescent="0.3">
      <c r="B53" s="4" t="s">
        <v>24</v>
      </c>
      <c r="C53" s="4" t="s">
        <v>24</v>
      </c>
      <c r="D53" s="4" t="s">
        <v>24</v>
      </c>
      <c r="E53" s="4" t="s">
        <v>24</v>
      </c>
    </row>
    <row r="54" spans="2:5" x14ac:dyDescent="0.3">
      <c r="B54">
        <f>SQRT(B45^2+B51^2)</f>
        <v>13.036200701724107</v>
      </c>
      <c r="C54">
        <f>SQRT(C45^2+C51^2)</f>
        <v>53.743770403116095</v>
      </c>
      <c r="D54">
        <f>SQRT(D45^2+D51^2)</f>
        <v>5</v>
      </c>
      <c r="E54">
        <f>SQRT(E45^2+E51^2)</f>
        <v>48.488517853573988</v>
      </c>
    </row>
  </sheetData>
  <mergeCells count="3">
    <mergeCell ref="A1:T1"/>
    <mergeCell ref="B2:D2"/>
    <mergeCell ref="F2:H2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Min Ice thickness center</vt:lpstr>
      <vt:lpstr>Min Ice thickness edge</vt:lpstr>
      <vt:lpstr>Avg Layer angle center</vt:lpstr>
      <vt:lpstr>Avg Layer angle edge</vt:lpstr>
      <vt:lpstr>Ice thickness single-double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</dc:creator>
  <cp:lastModifiedBy>Alex</cp:lastModifiedBy>
  <dcterms:created xsi:type="dcterms:W3CDTF">2017-09-20T18:34:25Z</dcterms:created>
  <dcterms:modified xsi:type="dcterms:W3CDTF">2018-04-24T20:04:06Z</dcterms:modified>
</cp:coreProperties>
</file>