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560" yWindow="560" windowWidth="25040" windowHeight="13880" tabRatio="500" activeTab="1"/>
  </bookViews>
  <sheets>
    <sheet name="Pre-analysis" sheetId="2" r:id="rId1"/>
    <sheet name="Post analysis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1" l="1"/>
  <c r="E25" i="1"/>
  <c r="D26" i="1"/>
  <c r="D25" i="1"/>
  <c r="C26" i="1"/>
  <c r="C25" i="1"/>
  <c r="H26" i="1"/>
  <c r="G26" i="1"/>
  <c r="H25" i="1"/>
  <c r="G25" i="1"/>
  <c r="L87" i="2"/>
  <c r="L88" i="2"/>
  <c r="L91" i="2"/>
  <c r="K87" i="2"/>
  <c r="K88" i="2"/>
  <c r="K91" i="2"/>
  <c r="L94" i="2"/>
  <c r="K94" i="2"/>
  <c r="H87" i="2"/>
  <c r="H88" i="2"/>
  <c r="H91" i="2"/>
  <c r="G87" i="2"/>
  <c r="G88" i="2"/>
  <c r="G91" i="2"/>
  <c r="H94" i="2"/>
  <c r="G94" i="2"/>
  <c r="D87" i="2"/>
  <c r="D88" i="2"/>
  <c r="D91" i="2"/>
  <c r="C87" i="2"/>
  <c r="C88" i="2"/>
  <c r="C91" i="2"/>
  <c r="D94" i="2"/>
  <c r="C94" i="2"/>
  <c r="E21" i="1"/>
  <c r="E20" i="1"/>
  <c r="D21" i="1"/>
  <c r="D20" i="1"/>
  <c r="C21" i="1"/>
  <c r="C20" i="1"/>
  <c r="G20" i="1"/>
  <c r="H21" i="1"/>
  <c r="G21" i="1"/>
  <c r="I20" i="1"/>
  <c r="H20" i="1"/>
  <c r="L68" i="2"/>
  <c r="L69" i="2"/>
  <c r="L72" i="2"/>
  <c r="K68" i="2"/>
  <c r="K69" i="2"/>
  <c r="K72" i="2"/>
  <c r="L75" i="2"/>
  <c r="K75" i="2"/>
  <c r="H68" i="2"/>
  <c r="H69" i="2"/>
  <c r="H72" i="2"/>
  <c r="G68" i="2"/>
  <c r="G69" i="2"/>
  <c r="G72" i="2"/>
  <c r="H75" i="2"/>
  <c r="G75" i="2"/>
  <c r="D68" i="2"/>
  <c r="D69" i="2"/>
  <c r="D72" i="2"/>
  <c r="C68" i="2"/>
  <c r="C69" i="2"/>
  <c r="C72" i="2"/>
  <c r="D75" i="2"/>
  <c r="C75" i="2"/>
  <c r="E16" i="1"/>
  <c r="D16" i="1"/>
  <c r="C16" i="1"/>
  <c r="E15" i="1"/>
  <c r="D15" i="1"/>
  <c r="C15" i="1"/>
  <c r="H16" i="1"/>
  <c r="G16" i="1"/>
  <c r="I15" i="1"/>
  <c r="H15" i="1"/>
  <c r="G15" i="1"/>
  <c r="L49" i="2"/>
  <c r="L50" i="2"/>
  <c r="L53" i="2"/>
  <c r="K49" i="2"/>
  <c r="K50" i="2"/>
  <c r="K53" i="2"/>
  <c r="L56" i="2"/>
  <c r="K56" i="2"/>
  <c r="H49" i="2"/>
  <c r="H50" i="2"/>
  <c r="H53" i="2"/>
  <c r="G49" i="2"/>
  <c r="G50" i="2"/>
  <c r="G53" i="2"/>
  <c r="H56" i="2"/>
  <c r="G56" i="2"/>
  <c r="D49" i="2"/>
  <c r="D50" i="2"/>
  <c r="D53" i="2"/>
  <c r="C49" i="2"/>
  <c r="C50" i="2"/>
  <c r="C53" i="2"/>
  <c r="D56" i="2"/>
  <c r="C56" i="2"/>
  <c r="F11" i="1"/>
  <c r="F10" i="1"/>
  <c r="E11" i="1"/>
  <c r="D11" i="1"/>
  <c r="C11" i="1"/>
  <c r="C6" i="1"/>
  <c r="E10" i="1"/>
  <c r="D10" i="1"/>
  <c r="C10" i="1"/>
  <c r="C5" i="1"/>
  <c r="I10" i="1"/>
  <c r="H11" i="1"/>
  <c r="H10" i="1"/>
  <c r="G11" i="1"/>
  <c r="G10" i="1"/>
  <c r="C30" i="2"/>
  <c r="P30" i="2"/>
  <c r="P31" i="2"/>
  <c r="P34" i="2"/>
  <c r="O30" i="2"/>
  <c r="O31" i="2"/>
  <c r="O34" i="2"/>
  <c r="P37" i="2"/>
  <c r="O37" i="2"/>
  <c r="L30" i="2"/>
  <c r="L31" i="2"/>
  <c r="L34" i="2"/>
  <c r="K30" i="2"/>
  <c r="K31" i="2"/>
  <c r="K34" i="2"/>
  <c r="L37" i="2"/>
  <c r="K37" i="2"/>
  <c r="H30" i="2"/>
  <c r="H31" i="2"/>
  <c r="H34" i="2"/>
  <c r="G30" i="2"/>
  <c r="G31" i="2"/>
  <c r="G34" i="2"/>
  <c r="H37" i="2"/>
  <c r="G37" i="2"/>
  <c r="D30" i="2"/>
  <c r="D31" i="2"/>
  <c r="D34" i="2"/>
  <c r="C31" i="2"/>
  <c r="C34" i="2"/>
  <c r="D37" i="2"/>
  <c r="C37" i="2"/>
  <c r="D6" i="1"/>
  <c r="E6" i="1"/>
  <c r="H6" i="1"/>
  <c r="D5" i="1"/>
  <c r="E5" i="1"/>
  <c r="H5" i="1"/>
  <c r="G6" i="1"/>
  <c r="G5" i="1"/>
  <c r="L18" i="2"/>
  <c r="K18" i="2"/>
  <c r="H18" i="2"/>
  <c r="G18" i="2"/>
  <c r="D18" i="2"/>
  <c r="C18" i="2"/>
  <c r="L15" i="2"/>
  <c r="K15" i="2"/>
  <c r="H15" i="2"/>
  <c r="G15" i="2"/>
  <c r="D15" i="2"/>
  <c r="C15" i="2"/>
  <c r="K11" i="2"/>
  <c r="L12" i="2"/>
  <c r="K12" i="2"/>
  <c r="L11" i="2"/>
  <c r="H11" i="2"/>
  <c r="H12" i="2"/>
  <c r="G11" i="2"/>
  <c r="G12" i="2"/>
  <c r="D11" i="2"/>
  <c r="D12" i="2"/>
  <c r="C12" i="2"/>
  <c r="C11" i="2"/>
  <c r="I5" i="1"/>
  <c r="I25" i="1"/>
</calcChain>
</file>

<file path=xl/sharedStrings.xml><?xml version="1.0" encoding="utf-8"?>
<sst xmlns="http://schemas.openxmlformats.org/spreadsheetml/2006/main" count="346" uniqueCount="23">
  <si>
    <t>WT</t>
  </si>
  <si>
    <t>KO</t>
  </si>
  <si>
    <t>Replicate 1</t>
  </si>
  <si>
    <t>AREG-AP</t>
  </si>
  <si>
    <t>Replicate 2</t>
  </si>
  <si>
    <t>Replicate 3</t>
  </si>
  <si>
    <t>fold change</t>
  </si>
  <si>
    <t>Fold change</t>
  </si>
  <si>
    <t>AVERAGE</t>
  </si>
  <si>
    <t>STDEV</t>
  </si>
  <si>
    <t>EPIREG-AP</t>
  </si>
  <si>
    <t>HB-EGF-AP</t>
  </si>
  <si>
    <t>TGFα-AP</t>
  </si>
  <si>
    <t>TNF-AP</t>
  </si>
  <si>
    <t>DMSO</t>
  </si>
  <si>
    <t>PMA</t>
  </si>
  <si>
    <t>Lysate</t>
  </si>
  <si>
    <t>shed/total</t>
  </si>
  <si>
    <t>Measurement</t>
  </si>
  <si>
    <t>Blanked</t>
  </si>
  <si>
    <t>t-test p-value</t>
  </si>
  <si>
    <t>Replicate 4</t>
  </si>
  <si>
    <t>Title: PMA-stimulated TACE shedding is impaired in iTAP KO cells. AP-fused TACE substrates. Figure 3B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</si>
</sst>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6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0" fillId="0" borderId="6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1" xfId="0" applyFont="1" applyBorder="1"/>
    <xf numFmtId="0" fontId="0" fillId="0" borderId="7" xfId="0" applyBorder="1"/>
    <xf numFmtId="0" fontId="0" fillId="0" borderId="5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4"/>
  <sheetViews>
    <sheetView topLeftCell="A67" workbookViewId="0">
      <selection activeCell="B95" sqref="B95"/>
    </sheetView>
  </sheetViews>
  <sheetFormatPr baseColWidth="10" defaultRowHeight="15" x14ac:dyDescent="0"/>
  <cols>
    <col min="2" max="2" width="12.5" customWidth="1"/>
  </cols>
  <sheetData>
    <row r="2" spans="1:13">
      <c r="B2" t="s">
        <v>22</v>
      </c>
    </row>
    <row r="3" spans="1:13" ht="16" thickBot="1">
      <c r="A3" s="11" t="s">
        <v>3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</row>
    <row r="4" spans="1:13">
      <c r="B4" s="12" t="s">
        <v>2</v>
      </c>
      <c r="C4" s="12"/>
      <c r="D4" s="12"/>
      <c r="F4" s="12" t="s">
        <v>4</v>
      </c>
      <c r="G4" s="12"/>
      <c r="H4" s="12"/>
      <c r="J4" s="12" t="s">
        <v>5</v>
      </c>
      <c r="K4" s="12"/>
      <c r="L4" s="12"/>
    </row>
    <row r="5" spans="1:13">
      <c r="B5" s="6" t="s">
        <v>18</v>
      </c>
      <c r="C5" s="7" t="s">
        <v>0</v>
      </c>
      <c r="D5" s="8" t="s">
        <v>1</v>
      </c>
      <c r="F5" s="6" t="s">
        <v>18</v>
      </c>
      <c r="G5" s="7" t="s">
        <v>0</v>
      </c>
      <c r="H5" s="8" t="s">
        <v>1</v>
      </c>
      <c r="J5" s="6" t="s">
        <v>18</v>
      </c>
      <c r="K5" s="7" t="s">
        <v>0</v>
      </c>
      <c r="L5" s="8" t="s">
        <v>1</v>
      </c>
    </row>
    <row r="6" spans="1:13">
      <c r="B6" t="s">
        <v>14</v>
      </c>
      <c r="C6">
        <v>0.11599999999999999</v>
      </c>
      <c r="D6">
        <v>6.5999999999999948E-2</v>
      </c>
      <c r="F6" t="s">
        <v>14</v>
      </c>
      <c r="G6">
        <v>0.3040000000000001</v>
      </c>
      <c r="H6">
        <v>0.25400000000000006</v>
      </c>
      <c r="J6" t="s">
        <v>14</v>
      </c>
      <c r="K6">
        <v>0.20600000000000007</v>
      </c>
      <c r="L6">
        <v>0.25599999999999984</v>
      </c>
    </row>
    <row r="7" spans="1:13">
      <c r="B7" t="s">
        <v>15</v>
      </c>
      <c r="C7">
        <v>1.0819999999999999</v>
      </c>
      <c r="D7">
        <v>0.31399999999999983</v>
      </c>
      <c r="F7" t="s">
        <v>15</v>
      </c>
      <c r="G7">
        <v>1.9399999999999997</v>
      </c>
      <c r="H7">
        <v>1.1600000000000001</v>
      </c>
      <c r="J7" t="s">
        <v>15</v>
      </c>
      <c r="K7">
        <v>1.3820000000000001</v>
      </c>
      <c r="L7">
        <v>1.016</v>
      </c>
    </row>
    <row r="8" spans="1:13">
      <c r="B8" t="s">
        <v>16</v>
      </c>
      <c r="C8">
        <v>0.90800000000000003</v>
      </c>
      <c r="D8">
        <v>5.1009000000000002</v>
      </c>
      <c r="F8" t="s">
        <v>16</v>
      </c>
      <c r="G8">
        <v>2.359</v>
      </c>
      <c r="H8">
        <v>12.980100000000002</v>
      </c>
      <c r="J8" t="s">
        <v>16</v>
      </c>
      <c r="K8">
        <v>1.7690000000000001</v>
      </c>
      <c r="L8">
        <v>13.2888</v>
      </c>
    </row>
    <row r="10" spans="1:13">
      <c r="B10" s="6" t="s">
        <v>19</v>
      </c>
      <c r="C10" s="7" t="s">
        <v>0</v>
      </c>
      <c r="D10" s="8" t="s">
        <v>1</v>
      </c>
      <c r="F10" s="6" t="s">
        <v>19</v>
      </c>
      <c r="G10" s="7" t="s">
        <v>0</v>
      </c>
      <c r="H10" s="8" t="s">
        <v>1</v>
      </c>
      <c r="J10" s="6" t="s">
        <v>19</v>
      </c>
      <c r="K10" s="7" t="s">
        <v>0</v>
      </c>
      <c r="L10" s="8" t="s">
        <v>1</v>
      </c>
    </row>
    <row r="11" spans="1:13">
      <c r="B11" t="s">
        <v>15</v>
      </c>
      <c r="C11">
        <f>C7-C6</f>
        <v>0.96599999999999986</v>
      </c>
      <c r="D11">
        <f>D7-D6</f>
        <v>0.24799999999999989</v>
      </c>
      <c r="F11" t="s">
        <v>15</v>
      </c>
      <c r="G11">
        <f>G7-G6</f>
        <v>1.6359999999999997</v>
      </c>
      <c r="H11">
        <f>H7-H6</f>
        <v>0.90600000000000014</v>
      </c>
      <c r="J11" t="s">
        <v>15</v>
      </c>
      <c r="K11">
        <f>K7-K6</f>
        <v>1.1760000000000002</v>
      </c>
      <c r="L11">
        <f>L7-L6</f>
        <v>0.76000000000000023</v>
      </c>
    </row>
    <row r="12" spans="1:13">
      <c r="B12" t="s">
        <v>16</v>
      </c>
      <c r="C12">
        <f>C8</f>
        <v>0.90800000000000003</v>
      </c>
      <c r="D12">
        <f>D8</f>
        <v>5.1009000000000002</v>
      </c>
      <c r="F12" t="s">
        <v>16</v>
      </c>
      <c r="G12">
        <f>G8</f>
        <v>2.359</v>
      </c>
      <c r="H12">
        <f>H8</f>
        <v>12.980100000000002</v>
      </c>
      <c r="J12" t="s">
        <v>16</v>
      </c>
      <c r="K12">
        <f>K8</f>
        <v>1.7690000000000001</v>
      </c>
      <c r="L12">
        <f>L8</f>
        <v>13.2888</v>
      </c>
    </row>
    <row r="14" spans="1:13">
      <c r="B14" s="6" t="s">
        <v>17</v>
      </c>
      <c r="C14" s="7" t="s">
        <v>0</v>
      </c>
      <c r="D14" s="8" t="s">
        <v>1</v>
      </c>
      <c r="F14" s="6" t="s">
        <v>17</v>
      </c>
      <c r="G14" s="7" t="s">
        <v>0</v>
      </c>
      <c r="H14" s="8" t="s">
        <v>1</v>
      </c>
      <c r="J14" s="6" t="s">
        <v>17</v>
      </c>
      <c r="K14" s="7" t="s">
        <v>0</v>
      </c>
      <c r="L14" s="8" t="s">
        <v>1</v>
      </c>
    </row>
    <row r="15" spans="1:13">
      <c r="C15">
        <f>C11/(C11+C12)</f>
        <v>0.51547491995731054</v>
      </c>
      <c r="D15">
        <f>D11/(D11+D12)</f>
        <v>4.6364673110359113E-2</v>
      </c>
      <c r="G15">
        <f>G11/(G11+G12)</f>
        <v>0.40951188986232784</v>
      </c>
      <c r="H15">
        <f>H11/(H11+H12)</f>
        <v>6.5245101216324236E-2</v>
      </c>
      <c r="K15">
        <f>K11/(K11+K12)</f>
        <v>0.39932088285229206</v>
      </c>
      <c r="L15">
        <f>L11/(L11+L12)</f>
        <v>5.4097147087295731E-2</v>
      </c>
    </row>
    <row r="17" spans="1:16">
      <c r="B17" s="9" t="s">
        <v>6</v>
      </c>
      <c r="C17" s="7" t="s">
        <v>0</v>
      </c>
      <c r="D17" s="8" t="s">
        <v>1</v>
      </c>
      <c r="F17" s="9" t="s">
        <v>6</v>
      </c>
      <c r="G17" s="7" t="s">
        <v>0</v>
      </c>
      <c r="H17" s="8" t="s">
        <v>1</v>
      </c>
      <c r="J17" s="9" t="s">
        <v>6</v>
      </c>
      <c r="K17" s="7" t="s">
        <v>0</v>
      </c>
      <c r="L17" s="8" t="s">
        <v>1</v>
      </c>
    </row>
    <row r="18" spans="1:16">
      <c r="A18" s="10"/>
      <c r="B18" s="10"/>
      <c r="C18" s="10">
        <f>C15/C15</f>
        <v>1</v>
      </c>
      <c r="D18" s="10">
        <f>D15/C15</f>
        <v>8.9945545971856083E-2</v>
      </c>
      <c r="E18" s="10"/>
      <c r="F18" s="10"/>
      <c r="G18" s="10">
        <f>G15/G15</f>
        <v>1</v>
      </c>
      <c r="H18" s="10">
        <f>H15/G15</f>
        <v>0.15932407051296782</v>
      </c>
      <c r="I18" s="10"/>
      <c r="J18" s="10"/>
      <c r="K18" s="10">
        <f>K15/K15</f>
        <v>1</v>
      </c>
      <c r="L18" s="10">
        <f>L15/K15</f>
        <v>0.13547287259531116</v>
      </c>
      <c r="M18" s="10"/>
    </row>
    <row r="22" spans="1:16" ht="16" thickBot="1">
      <c r="A22" s="11" t="s">
        <v>10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</row>
    <row r="23" spans="1:16">
      <c r="B23" s="12" t="s">
        <v>2</v>
      </c>
      <c r="C23" s="12"/>
      <c r="D23" s="12"/>
      <c r="F23" s="12" t="s">
        <v>4</v>
      </c>
      <c r="G23" s="12"/>
      <c r="H23" s="12"/>
      <c r="J23" s="12" t="s">
        <v>5</v>
      </c>
      <c r="K23" s="12"/>
      <c r="L23" s="12"/>
      <c r="N23" s="12" t="s">
        <v>21</v>
      </c>
      <c r="O23" s="12"/>
      <c r="P23" s="12"/>
    </row>
    <row r="24" spans="1:16">
      <c r="B24" s="6" t="s">
        <v>18</v>
      </c>
      <c r="C24" s="7" t="s">
        <v>0</v>
      </c>
      <c r="D24" s="8" t="s">
        <v>1</v>
      </c>
      <c r="F24" s="6" t="s">
        <v>18</v>
      </c>
      <c r="G24" s="7" t="s">
        <v>0</v>
      </c>
      <c r="H24" s="8" t="s">
        <v>1</v>
      </c>
      <c r="J24" s="6" t="s">
        <v>18</v>
      </c>
      <c r="K24" s="7" t="s">
        <v>0</v>
      </c>
      <c r="L24" s="8" t="s">
        <v>1</v>
      </c>
      <c r="N24" s="6" t="s">
        <v>18</v>
      </c>
      <c r="O24" s="7" t="s">
        <v>0</v>
      </c>
      <c r="P24" s="8" t="s">
        <v>1</v>
      </c>
    </row>
    <row r="25" spans="1:16">
      <c r="B25" t="s">
        <v>14</v>
      </c>
      <c r="C25">
        <v>4.599999999999993E-2</v>
      </c>
      <c r="D25">
        <v>6.8000000000000005E-2</v>
      </c>
      <c r="F25" t="s">
        <v>14</v>
      </c>
      <c r="G25">
        <v>0.32200000000000006</v>
      </c>
      <c r="H25">
        <v>0.15399999999999997</v>
      </c>
      <c r="J25" t="s">
        <v>14</v>
      </c>
      <c r="K25">
        <v>0.15199999999999991</v>
      </c>
      <c r="L25">
        <v>5.0000000000000044E-2</v>
      </c>
      <c r="N25" t="s">
        <v>14</v>
      </c>
      <c r="O25">
        <v>4.599999999999993E-2</v>
      </c>
      <c r="P25">
        <v>5.3999999999999881E-2</v>
      </c>
    </row>
    <row r="26" spans="1:16">
      <c r="B26" t="s">
        <v>15</v>
      </c>
      <c r="C26">
        <v>3.7159999999999993</v>
      </c>
      <c r="D26">
        <v>0.6120000000000001</v>
      </c>
      <c r="F26" t="s">
        <v>15</v>
      </c>
      <c r="G26">
        <v>6.3140000000000001</v>
      </c>
      <c r="H26">
        <v>1.1439999999999997</v>
      </c>
      <c r="J26" t="s">
        <v>15</v>
      </c>
      <c r="K26">
        <v>2.3479999999999999</v>
      </c>
      <c r="L26">
        <v>0.25999999999999995</v>
      </c>
      <c r="N26" t="s">
        <v>15</v>
      </c>
      <c r="O26">
        <v>0.99799999999999978</v>
      </c>
      <c r="P26">
        <v>0.24799999999999989</v>
      </c>
    </row>
    <row r="27" spans="1:16">
      <c r="B27" t="s">
        <v>16</v>
      </c>
      <c r="C27">
        <v>4.444</v>
      </c>
      <c r="D27">
        <v>10.100999999999999</v>
      </c>
      <c r="F27" t="s">
        <v>16</v>
      </c>
      <c r="G27">
        <v>21.490000000000002</v>
      </c>
      <c r="H27">
        <v>20.417999999999999</v>
      </c>
      <c r="J27" t="s">
        <v>16</v>
      </c>
      <c r="K27">
        <v>1.02</v>
      </c>
      <c r="L27">
        <v>0.88000000000000012</v>
      </c>
      <c r="N27" t="s">
        <v>16</v>
      </c>
      <c r="O27">
        <v>1.496</v>
      </c>
      <c r="P27">
        <v>2.1629999999999998</v>
      </c>
    </row>
    <row r="29" spans="1:16">
      <c r="B29" s="6" t="s">
        <v>19</v>
      </c>
      <c r="C29" s="7" t="s">
        <v>0</v>
      </c>
      <c r="D29" s="8" t="s">
        <v>1</v>
      </c>
      <c r="F29" s="6" t="s">
        <v>19</v>
      </c>
      <c r="G29" s="7" t="s">
        <v>0</v>
      </c>
      <c r="H29" s="8" t="s">
        <v>1</v>
      </c>
      <c r="J29" s="6" t="s">
        <v>19</v>
      </c>
      <c r="K29" s="7" t="s">
        <v>0</v>
      </c>
      <c r="L29" s="8" t="s">
        <v>1</v>
      </c>
      <c r="N29" s="6" t="s">
        <v>19</v>
      </c>
      <c r="O29" s="7" t="s">
        <v>0</v>
      </c>
      <c r="P29" s="8" t="s">
        <v>1</v>
      </c>
    </row>
    <row r="30" spans="1:16">
      <c r="B30" t="s">
        <v>15</v>
      </c>
      <c r="C30">
        <f>C26-C25</f>
        <v>3.6699999999999995</v>
      </c>
      <c r="D30">
        <f>D26-D25</f>
        <v>0.54400000000000004</v>
      </c>
      <c r="F30" t="s">
        <v>15</v>
      </c>
      <c r="G30">
        <f>G26-G25</f>
        <v>5.992</v>
      </c>
      <c r="H30">
        <f>H26-H25</f>
        <v>0.98999999999999977</v>
      </c>
      <c r="J30" t="s">
        <v>15</v>
      </c>
      <c r="K30">
        <f>K26-K25</f>
        <v>2.1959999999999997</v>
      </c>
      <c r="L30">
        <f>L26-L25</f>
        <v>0.20999999999999991</v>
      </c>
      <c r="N30" t="s">
        <v>15</v>
      </c>
      <c r="O30">
        <f>O26-O25</f>
        <v>0.95199999999999985</v>
      </c>
      <c r="P30">
        <f>P26-P25</f>
        <v>0.19400000000000001</v>
      </c>
    </row>
    <row r="31" spans="1:16">
      <c r="B31" t="s">
        <v>16</v>
      </c>
      <c r="C31">
        <f>C27</f>
        <v>4.444</v>
      </c>
      <c r="D31">
        <f>D27</f>
        <v>10.100999999999999</v>
      </c>
      <c r="F31" t="s">
        <v>16</v>
      </c>
      <c r="G31">
        <f>G27</f>
        <v>21.490000000000002</v>
      </c>
      <c r="H31">
        <f>H27</f>
        <v>20.417999999999999</v>
      </c>
      <c r="J31" t="s">
        <v>16</v>
      </c>
      <c r="K31">
        <f>K27</f>
        <v>1.02</v>
      </c>
      <c r="L31">
        <f>L27</f>
        <v>0.88000000000000012</v>
      </c>
      <c r="N31" t="s">
        <v>16</v>
      </c>
      <c r="O31">
        <f>O27</f>
        <v>1.496</v>
      </c>
      <c r="P31">
        <f>P27</f>
        <v>2.1629999999999998</v>
      </c>
    </row>
    <row r="33" spans="1:16">
      <c r="B33" s="6" t="s">
        <v>17</v>
      </c>
      <c r="C33" s="7" t="s">
        <v>0</v>
      </c>
      <c r="D33" s="8" t="s">
        <v>1</v>
      </c>
      <c r="F33" s="6" t="s">
        <v>17</v>
      </c>
      <c r="G33" s="7" t="s">
        <v>0</v>
      </c>
      <c r="H33" s="8" t="s">
        <v>1</v>
      </c>
      <c r="J33" s="6" t="s">
        <v>17</v>
      </c>
      <c r="K33" s="7" t="s">
        <v>0</v>
      </c>
      <c r="L33" s="8" t="s">
        <v>1</v>
      </c>
      <c r="N33" s="6" t="s">
        <v>17</v>
      </c>
      <c r="O33" s="7" t="s">
        <v>0</v>
      </c>
      <c r="P33" s="8" t="s">
        <v>1</v>
      </c>
    </row>
    <row r="34" spans="1:16">
      <c r="C34">
        <f>C30/(C30+C31)</f>
        <v>0.45230465861473995</v>
      </c>
      <c r="D34">
        <f>D30/(D30+D31)</f>
        <v>5.1103804603100052E-2</v>
      </c>
      <c r="G34">
        <f>G30/(G30+G31)</f>
        <v>0.21803362200713192</v>
      </c>
      <c r="H34">
        <f>H30/(H30+H31)</f>
        <v>4.6244394618834075E-2</v>
      </c>
      <c r="K34">
        <f>K30/(K30+K31)</f>
        <v>0.68283582089552231</v>
      </c>
      <c r="L34">
        <f>L30/(L30+L31)</f>
        <v>0.1926605504587155</v>
      </c>
      <c r="O34">
        <f>O30/(O30+O31)</f>
        <v>0.38888888888888884</v>
      </c>
      <c r="P34">
        <f>P30/(P30+P31)</f>
        <v>8.2308018667798064E-2</v>
      </c>
    </row>
    <row r="36" spans="1:16">
      <c r="B36" s="9" t="s">
        <v>6</v>
      </c>
      <c r="C36" s="7" t="s">
        <v>0</v>
      </c>
      <c r="D36" s="8" t="s">
        <v>1</v>
      </c>
      <c r="F36" s="9" t="s">
        <v>6</v>
      </c>
      <c r="G36" s="7" t="s">
        <v>0</v>
      </c>
      <c r="H36" s="8" t="s">
        <v>1</v>
      </c>
      <c r="J36" s="9" t="s">
        <v>6</v>
      </c>
      <c r="K36" s="7" t="s">
        <v>0</v>
      </c>
      <c r="L36" s="8" t="s">
        <v>1</v>
      </c>
      <c r="N36" s="9" t="s">
        <v>6</v>
      </c>
      <c r="O36" s="7" t="s">
        <v>0</v>
      </c>
      <c r="P36" s="8" t="s">
        <v>1</v>
      </c>
    </row>
    <row r="37" spans="1:16">
      <c r="A37" s="10"/>
      <c r="B37" s="10"/>
      <c r="C37" s="10">
        <f>C34/C34</f>
        <v>1</v>
      </c>
      <c r="D37" s="10">
        <f>D34/C34</f>
        <v>0.11298535982276671</v>
      </c>
      <c r="E37" s="10"/>
      <c r="F37" s="10"/>
      <c r="G37" s="10">
        <f>G34/G34</f>
        <v>1</v>
      </c>
      <c r="H37" s="10">
        <f>H34/G34</f>
        <v>0.21209753887096097</v>
      </c>
      <c r="I37" s="10"/>
      <c r="J37" s="10"/>
      <c r="K37" s="10">
        <f>K34/K34</f>
        <v>1</v>
      </c>
      <c r="L37" s="10">
        <f>L34/K34</f>
        <v>0.28214769138216261</v>
      </c>
      <c r="M37" s="10"/>
      <c r="N37" s="10"/>
      <c r="O37" s="10">
        <f>O34/O34</f>
        <v>1</v>
      </c>
      <c r="P37" s="10">
        <f>P34/O34</f>
        <v>0.21164919086005218</v>
      </c>
    </row>
    <row r="41" spans="1:16" ht="16" thickBot="1">
      <c r="A41" s="11" t="s">
        <v>11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</row>
    <row r="42" spans="1:16">
      <c r="B42" s="12" t="s">
        <v>2</v>
      </c>
      <c r="C42" s="12"/>
      <c r="D42" s="12"/>
      <c r="F42" s="12" t="s">
        <v>4</v>
      </c>
      <c r="G42" s="12"/>
      <c r="H42" s="12"/>
      <c r="J42" s="12" t="s">
        <v>5</v>
      </c>
      <c r="K42" s="12"/>
      <c r="L42" s="12"/>
    </row>
    <row r="43" spans="1:16">
      <c r="B43" s="6" t="s">
        <v>18</v>
      </c>
      <c r="C43" s="7" t="s">
        <v>0</v>
      </c>
      <c r="D43" s="8" t="s">
        <v>1</v>
      </c>
      <c r="F43" s="6" t="s">
        <v>18</v>
      </c>
      <c r="G43" s="7" t="s">
        <v>0</v>
      </c>
      <c r="H43" s="8" t="s">
        <v>1</v>
      </c>
      <c r="J43" s="6" t="s">
        <v>18</v>
      </c>
      <c r="K43" s="7" t="s">
        <v>0</v>
      </c>
      <c r="L43" s="8" t="s">
        <v>1</v>
      </c>
    </row>
    <row r="44" spans="1:16">
      <c r="B44" t="s">
        <v>14</v>
      </c>
      <c r="C44">
        <v>-0.1419999999999999</v>
      </c>
      <c r="D44">
        <v>-0.11200000000000015</v>
      </c>
      <c r="F44" t="s">
        <v>14</v>
      </c>
      <c r="G44">
        <v>0.28599999999999987</v>
      </c>
      <c r="H44">
        <v>0.126</v>
      </c>
      <c r="J44" t="s">
        <v>14</v>
      </c>
      <c r="K44">
        <v>0.94400000000000017</v>
      </c>
      <c r="L44">
        <v>0.43199999999999988</v>
      </c>
    </row>
    <row r="45" spans="1:16">
      <c r="B45" t="s">
        <v>15</v>
      </c>
      <c r="C45">
        <v>6.4859999999999998</v>
      </c>
      <c r="D45">
        <v>1.0819999999999999</v>
      </c>
      <c r="F45" t="s">
        <v>15</v>
      </c>
      <c r="G45">
        <v>6.1280000000000001</v>
      </c>
      <c r="H45">
        <v>0.88400000000000012</v>
      </c>
      <c r="J45" t="s">
        <v>15</v>
      </c>
      <c r="K45">
        <v>9.9339999999999993</v>
      </c>
      <c r="L45">
        <v>1.722</v>
      </c>
    </row>
    <row r="46" spans="1:16">
      <c r="B46" t="s">
        <v>16</v>
      </c>
      <c r="C46">
        <v>14.131</v>
      </c>
      <c r="D46">
        <v>58.787399999999998</v>
      </c>
      <c r="F46" t="s">
        <v>16</v>
      </c>
      <c r="G46">
        <v>8.9879999999999995</v>
      </c>
      <c r="H46">
        <v>32.625599999999999</v>
      </c>
      <c r="J46" t="s">
        <v>16</v>
      </c>
      <c r="K46">
        <v>23.325999999999997</v>
      </c>
      <c r="L46">
        <v>61.196100000000001</v>
      </c>
    </row>
    <row r="48" spans="1:16">
      <c r="B48" s="6" t="s">
        <v>19</v>
      </c>
      <c r="C48" s="7" t="s">
        <v>0</v>
      </c>
      <c r="D48" s="8" t="s">
        <v>1</v>
      </c>
      <c r="F48" s="6" t="s">
        <v>19</v>
      </c>
      <c r="G48" s="7" t="s">
        <v>0</v>
      </c>
      <c r="H48" s="8" t="s">
        <v>1</v>
      </c>
      <c r="J48" s="6" t="s">
        <v>19</v>
      </c>
      <c r="K48" s="7" t="s">
        <v>0</v>
      </c>
      <c r="L48" s="8" t="s">
        <v>1</v>
      </c>
    </row>
    <row r="49" spans="1:13">
      <c r="B49" t="s">
        <v>15</v>
      </c>
      <c r="C49">
        <f>C45-C44</f>
        <v>6.6280000000000001</v>
      </c>
      <c r="D49">
        <f>D45-D44</f>
        <v>1.194</v>
      </c>
      <c r="F49" t="s">
        <v>15</v>
      </c>
      <c r="G49">
        <f>G45-G44</f>
        <v>5.8420000000000005</v>
      </c>
      <c r="H49">
        <f>H45-H44</f>
        <v>0.75800000000000012</v>
      </c>
      <c r="J49" t="s">
        <v>15</v>
      </c>
      <c r="K49">
        <f>K45-K44</f>
        <v>8.9899999999999984</v>
      </c>
      <c r="L49">
        <f>L45-L44</f>
        <v>1.29</v>
      </c>
    </row>
    <row r="50" spans="1:13">
      <c r="B50" t="s">
        <v>16</v>
      </c>
      <c r="C50">
        <f>C46</f>
        <v>14.131</v>
      </c>
      <c r="D50">
        <f>D46</f>
        <v>58.787399999999998</v>
      </c>
      <c r="F50" t="s">
        <v>16</v>
      </c>
      <c r="G50">
        <f>G46</f>
        <v>8.9879999999999995</v>
      </c>
      <c r="H50">
        <f>H46</f>
        <v>32.625599999999999</v>
      </c>
      <c r="J50" t="s">
        <v>16</v>
      </c>
      <c r="K50">
        <f>K46</f>
        <v>23.325999999999997</v>
      </c>
      <c r="L50">
        <f>L46</f>
        <v>61.196100000000001</v>
      </c>
    </row>
    <row r="52" spans="1:13">
      <c r="B52" s="6" t="s">
        <v>17</v>
      </c>
      <c r="C52" s="7" t="s">
        <v>0</v>
      </c>
      <c r="D52" s="8" t="s">
        <v>1</v>
      </c>
      <c r="F52" s="6" t="s">
        <v>17</v>
      </c>
      <c r="G52" s="7" t="s">
        <v>0</v>
      </c>
      <c r="H52" s="8" t="s">
        <v>1</v>
      </c>
      <c r="J52" s="6" t="s">
        <v>17</v>
      </c>
      <c r="K52" s="7" t="s">
        <v>0</v>
      </c>
      <c r="L52" s="8" t="s">
        <v>1</v>
      </c>
    </row>
    <row r="53" spans="1:13">
      <c r="C53">
        <f>C49/(C49+C50)</f>
        <v>0.31928320246640013</v>
      </c>
      <c r="D53">
        <f>D49/(D49+D50)</f>
        <v>1.9906170912983023E-2</v>
      </c>
      <c r="G53">
        <f>G49/(G49+G50)</f>
        <v>0.39393122049898854</v>
      </c>
      <c r="H53">
        <f>H49/(H49+H50)</f>
        <v>2.2705759714350762E-2</v>
      </c>
      <c r="K53">
        <f>K49/(K49+K50)</f>
        <v>0.27819037009530884</v>
      </c>
      <c r="L53">
        <f>L49/(L49+L50)</f>
        <v>2.0644591357117822E-2</v>
      </c>
    </row>
    <row r="55" spans="1:13">
      <c r="B55" s="9" t="s">
        <v>6</v>
      </c>
      <c r="C55" s="7" t="s">
        <v>0</v>
      </c>
      <c r="D55" s="8" t="s">
        <v>1</v>
      </c>
      <c r="F55" s="9" t="s">
        <v>6</v>
      </c>
      <c r="G55" s="7" t="s">
        <v>0</v>
      </c>
      <c r="H55" s="8" t="s">
        <v>1</v>
      </c>
      <c r="J55" s="9" t="s">
        <v>6</v>
      </c>
      <c r="K55" s="7" t="s">
        <v>0</v>
      </c>
      <c r="L55" s="8" t="s">
        <v>1</v>
      </c>
    </row>
    <row r="56" spans="1:13">
      <c r="A56" s="10"/>
      <c r="B56" s="10"/>
      <c r="C56" s="10">
        <f>C53/C53</f>
        <v>1</v>
      </c>
      <c r="D56" s="10">
        <f>D53/C53</f>
        <v>6.2346439647346798E-2</v>
      </c>
      <c r="E56" s="10"/>
      <c r="F56" s="10"/>
      <c r="G56" s="10">
        <f>G53/G53</f>
        <v>1</v>
      </c>
      <c r="H56" s="10">
        <f>H53/G53</f>
        <v>5.7638893626124919E-2</v>
      </c>
      <c r="I56" s="10"/>
      <c r="J56" s="10"/>
      <c r="K56" s="10">
        <f>K53/K53</f>
        <v>1</v>
      </c>
      <c r="L56" s="10">
        <f>L53/K53</f>
        <v>7.4210301923984368E-2</v>
      </c>
      <c r="M56" s="10"/>
    </row>
    <row r="60" spans="1:13" ht="16" thickBot="1">
      <c r="A60" s="11" t="s">
        <v>12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13">
      <c r="B61" s="12" t="s">
        <v>2</v>
      </c>
      <c r="C61" s="12"/>
      <c r="D61" s="12"/>
      <c r="F61" s="12" t="s">
        <v>4</v>
      </c>
      <c r="G61" s="12"/>
      <c r="H61" s="12"/>
      <c r="J61" s="12" t="s">
        <v>5</v>
      </c>
      <c r="K61" s="12"/>
      <c r="L61" s="12"/>
    </row>
    <row r="62" spans="1:13">
      <c r="B62" s="6" t="s">
        <v>18</v>
      </c>
      <c r="C62" s="7" t="s">
        <v>0</v>
      </c>
      <c r="D62" s="8" t="s">
        <v>1</v>
      </c>
      <c r="F62" s="6" t="s">
        <v>18</v>
      </c>
      <c r="G62" s="7" t="s">
        <v>0</v>
      </c>
      <c r="H62" s="8" t="s">
        <v>1</v>
      </c>
      <c r="J62" s="6" t="s">
        <v>18</v>
      </c>
      <c r="K62" s="7" t="s">
        <v>0</v>
      </c>
      <c r="L62" s="8" t="s">
        <v>1</v>
      </c>
    </row>
    <row r="63" spans="1:13">
      <c r="B63" t="s">
        <v>14</v>
      </c>
      <c r="C63">
        <v>1.4880000000000002</v>
      </c>
      <c r="D63">
        <v>0.94</v>
      </c>
      <c r="F63" t="s">
        <v>14</v>
      </c>
      <c r="G63">
        <v>2.4739999999999998</v>
      </c>
      <c r="H63">
        <v>1.2199999999999998</v>
      </c>
      <c r="J63" t="s">
        <v>14</v>
      </c>
      <c r="K63">
        <v>1.806</v>
      </c>
      <c r="L63">
        <v>1.8559999999999999</v>
      </c>
    </row>
    <row r="64" spans="1:13">
      <c r="B64" t="s">
        <v>15</v>
      </c>
      <c r="C64">
        <v>11.208</v>
      </c>
      <c r="D64">
        <v>3.5539999999999994</v>
      </c>
      <c r="F64" t="s">
        <v>15</v>
      </c>
      <c r="G64">
        <v>13.678000000000001</v>
      </c>
      <c r="H64">
        <v>4.9239999999999995</v>
      </c>
      <c r="J64" t="s">
        <v>15</v>
      </c>
      <c r="K64">
        <v>2.9820000000000002</v>
      </c>
      <c r="L64">
        <v>2.6160000000000001</v>
      </c>
    </row>
    <row r="65" spans="1:13">
      <c r="B65" t="s">
        <v>16</v>
      </c>
      <c r="C65">
        <v>7.59</v>
      </c>
      <c r="D65">
        <v>39.404399999999995</v>
      </c>
      <c r="F65" t="s">
        <v>16</v>
      </c>
      <c r="G65">
        <v>16.439999999999998</v>
      </c>
      <c r="H65">
        <v>44.215500000000006</v>
      </c>
      <c r="J65" t="s">
        <v>16</v>
      </c>
      <c r="K65">
        <v>2.569</v>
      </c>
      <c r="L65">
        <v>14.9688</v>
      </c>
    </row>
    <row r="67" spans="1:13">
      <c r="B67" s="6" t="s">
        <v>19</v>
      </c>
      <c r="C67" s="7" t="s">
        <v>0</v>
      </c>
      <c r="D67" s="8" t="s">
        <v>1</v>
      </c>
      <c r="F67" s="6" t="s">
        <v>19</v>
      </c>
      <c r="G67" s="7" t="s">
        <v>0</v>
      </c>
      <c r="H67" s="8" t="s">
        <v>1</v>
      </c>
      <c r="J67" s="6" t="s">
        <v>19</v>
      </c>
      <c r="K67" s="7" t="s">
        <v>0</v>
      </c>
      <c r="L67" s="8" t="s">
        <v>1</v>
      </c>
    </row>
    <row r="68" spans="1:13">
      <c r="B68" t="s">
        <v>15</v>
      </c>
      <c r="C68">
        <f>C64-C63</f>
        <v>9.7200000000000006</v>
      </c>
      <c r="D68">
        <f>D64-D63</f>
        <v>2.6139999999999994</v>
      </c>
      <c r="F68" t="s">
        <v>15</v>
      </c>
      <c r="G68">
        <f>G64-G63</f>
        <v>11.204000000000001</v>
      </c>
      <c r="H68">
        <f>H64-H63</f>
        <v>3.7039999999999997</v>
      </c>
      <c r="J68" t="s">
        <v>15</v>
      </c>
      <c r="K68">
        <f>K64-K63</f>
        <v>1.1760000000000002</v>
      </c>
      <c r="L68">
        <f>L64-L63</f>
        <v>0.76000000000000023</v>
      </c>
    </row>
    <row r="69" spans="1:13">
      <c r="B69" t="s">
        <v>16</v>
      </c>
      <c r="C69">
        <f>C65</f>
        <v>7.59</v>
      </c>
      <c r="D69">
        <f>D65</f>
        <v>39.404399999999995</v>
      </c>
      <c r="F69" t="s">
        <v>16</v>
      </c>
      <c r="G69">
        <f>G65</f>
        <v>16.439999999999998</v>
      </c>
      <c r="H69">
        <f>H65</f>
        <v>44.215500000000006</v>
      </c>
      <c r="J69" t="s">
        <v>16</v>
      </c>
      <c r="K69">
        <f>K65</f>
        <v>2.569</v>
      </c>
      <c r="L69">
        <f>L65</f>
        <v>14.9688</v>
      </c>
    </row>
    <row r="71" spans="1:13">
      <c r="B71" s="6" t="s">
        <v>17</v>
      </c>
      <c r="C71" s="7" t="s">
        <v>0</v>
      </c>
      <c r="D71" s="8" t="s">
        <v>1</v>
      </c>
      <c r="F71" s="6" t="s">
        <v>17</v>
      </c>
      <c r="G71" s="7" t="s">
        <v>0</v>
      </c>
      <c r="H71" s="8" t="s">
        <v>1</v>
      </c>
      <c r="J71" s="6" t="s">
        <v>17</v>
      </c>
      <c r="K71" s="7" t="s">
        <v>0</v>
      </c>
      <c r="L71" s="8" t="s">
        <v>1</v>
      </c>
    </row>
    <row r="72" spans="1:13">
      <c r="C72">
        <f>C68/(C68+C69)</f>
        <v>0.5615251299826689</v>
      </c>
      <c r="D72">
        <f>D68/(D68+D69)</f>
        <v>6.2210840964910606E-2</v>
      </c>
      <c r="G72">
        <f>G68/(G68+G69)</f>
        <v>0.40529590507885982</v>
      </c>
      <c r="H72">
        <f>H68/(H68+H69)</f>
        <v>7.7296299001450339E-2</v>
      </c>
      <c r="K72">
        <f>K68/(K68+K69)</f>
        <v>0.31401869158878509</v>
      </c>
      <c r="L72">
        <f>L68/(L68+L69)</f>
        <v>4.8319007171557925E-2</v>
      </c>
    </row>
    <row r="74" spans="1:13">
      <c r="B74" s="9" t="s">
        <v>6</v>
      </c>
      <c r="C74" s="7" t="s">
        <v>0</v>
      </c>
      <c r="D74" s="8" t="s">
        <v>1</v>
      </c>
      <c r="F74" s="9" t="s">
        <v>6</v>
      </c>
      <c r="G74" s="7" t="s">
        <v>0</v>
      </c>
      <c r="H74" s="8" t="s">
        <v>1</v>
      </c>
      <c r="J74" s="9" t="s">
        <v>6</v>
      </c>
      <c r="K74" s="7" t="s">
        <v>0</v>
      </c>
      <c r="L74" s="8" t="s">
        <v>1</v>
      </c>
    </row>
    <row r="75" spans="1:13">
      <c r="A75" s="10"/>
      <c r="B75" s="10"/>
      <c r="C75" s="10">
        <f>C72/C72</f>
        <v>1</v>
      </c>
      <c r="D75" s="10">
        <f>D72/C72</f>
        <v>0.11078905937269576</v>
      </c>
      <c r="E75" s="10"/>
      <c r="F75" s="10"/>
      <c r="G75" s="10">
        <f>G72/G72</f>
        <v>1</v>
      </c>
      <c r="H75" s="10">
        <f>H72/G72</f>
        <v>0.19071571667226822</v>
      </c>
      <c r="I75" s="10"/>
      <c r="J75" s="10"/>
      <c r="K75" s="10">
        <f>K72/K72</f>
        <v>1</v>
      </c>
      <c r="L75" s="10">
        <f>L72/K72</f>
        <v>0.1538730287903779</v>
      </c>
      <c r="M75" s="10"/>
    </row>
    <row r="79" spans="1:13" ht="16" thickBot="1">
      <c r="A79" s="11" t="s">
        <v>13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</row>
    <row r="80" spans="1:13">
      <c r="B80" s="12" t="s">
        <v>2</v>
      </c>
      <c r="C80" s="12"/>
      <c r="D80" s="12"/>
      <c r="F80" s="12" t="s">
        <v>4</v>
      </c>
      <c r="G80" s="12"/>
      <c r="H80" s="12"/>
      <c r="J80" s="12" t="s">
        <v>5</v>
      </c>
      <c r="K80" s="12"/>
      <c r="L80" s="12"/>
    </row>
    <row r="81" spans="1:13">
      <c r="B81" s="6" t="s">
        <v>18</v>
      </c>
      <c r="C81" s="7" t="s">
        <v>0</v>
      </c>
      <c r="D81" s="8" t="s">
        <v>1</v>
      </c>
      <c r="F81" s="6" t="s">
        <v>18</v>
      </c>
      <c r="G81" s="7" t="s">
        <v>0</v>
      </c>
      <c r="H81" s="8" t="s">
        <v>1</v>
      </c>
      <c r="J81" s="6" t="s">
        <v>18</v>
      </c>
      <c r="K81" s="7" t="s">
        <v>0</v>
      </c>
      <c r="L81" s="8" t="s">
        <v>1</v>
      </c>
    </row>
    <row r="82" spans="1:13">
      <c r="B82" t="s">
        <v>14</v>
      </c>
      <c r="C82">
        <v>0.63</v>
      </c>
      <c r="D82">
        <v>1.1779999999999999</v>
      </c>
      <c r="F82" t="s">
        <v>14</v>
      </c>
      <c r="G82">
        <v>1.7100000000000002</v>
      </c>
      <c r="H82">
        <v>0.56400000000000006</v>
      </c>
      <c r="J82" t="s">
        <v>14</v>
      </c>
      <c r="K82">
        <v>5.4699999999999989</v>
      </c>
      <c r="L82">
        <v>4.6099999999999994</v>
      </c>
    </row>
    <row r="83" spans="1:13">
      <c r="B83" t="s">
        <v>15</v>
      </c>
      <c r="C83">
        <v>4.7560000000000002</v>
      </c>
      <c r="D83">
        <v>3.3559999999999999</v>
      </c>
      <c r="F83" t="s">
        <v>15</v>
      </c>
      <c r="G83">
        <v>2.9879999999999995</v>
      </c>
      <c r="H83">
        <v>1.1479999999999999</v>
      </c>
      <c r="J83" t="s">
        <v>15</v>
      </c>
      <c r="K83">
        <v>12.388000000000002</v>
      </c>
      <c r="L83">
        <v>8.9560000000000013</v>
      </c>
    </row>
    <row r="84" spans="1:13">
      <c r="B84" t="s">
        <v>16</v>
      </c>
      <c r="C84">
        <v>2.238</v>
      </c>
      <c r="D84">
        <v>21.766000000000002</v>
      </c>
      <c r="F84" t="s">
        <v>16</v>
      </c>
      <c r="G84">
        <v>1.6680000000000001</v>
      </c>
      <c r="H84">
        <v>6.3079999999999998</v>
      </c>
      <c r="J84" t="s">
        <v>16</v>
      </c>
      <c r="K84">
        <v>6.8659999999999997</v>
      </c>
      <c r="L84">
        <v>26.584</v>
      </c>
    </row>
    <row r="86" spans="1:13">
      <c r="B86" s="6" t="s">
        <v>19</v>
      </c>
      <c r="C86" s="7" t="s">
        <v>0</v>
      </c>
      <c r="D86" s="8" t="s">
        <v>1</v>
      </c>
      <c r="F86" s="6" t="s">
        <v>19</v>
      </c>
      <c r="G86" s="7" t="s">
        <v>0</v>
      </c>
      <c r="H86" s="8" t="s">
        <v>1</v>
      </c>
      <c r="J86" s="6" t="s">
        <v>19</v>
      </c>
      <c r="K86" s="7" t="s">
        <v>0</v>
      </c>
      <c r="L86" s="8" t="s">
        <v>1</v>
      </c>
    </row>
    <row r="87" spans="1:13">
      <c r="B87" t="s">
        <v>15</v>
      </c>
      <c r="C87">
        <f>C83-C82</f>
        <v>4.1260000000000003</v>
      </c>
      <c r="D87">
        <f>D83-D82</f>
        <v>2.1779999999999999</v>
      </c>
      <c r="F87" t="s">
        <v>15</v>
      </c>
      <c r="G87">
        <f>G83-G82</f>
        <v>1.2779999999999994</v>
      </c>
      <c r="H87">
        <f>H83-H82</f>
        <v>0.58399999999999985</v>
      </c>
      <c r="J87" t="s">
        <v>15</v>
      </c>
      <c r="K87">
        <f>K83-K82</f>
        <v>6.9180000000000028</v>
      </c>
      <c r="L87">
        <f>L83-L82</f>
        <v>4.3460000000000019</v>
      </c>
    </row>
    <row r="88" spans="1:13">
      <c r="B88" t="s">
        <v>16</v>
      </c>
      <c r="C88">
        <f>C84</f>
        <v>2.238</v>
      </c>
      <c r="D88">
        <f>D84</f>
        <v>21.766000000000002</v>
      </c>
      <c r="F88" t="s">
        <v>16</v>
      </c>
      <c r="G88">
        <f>G84</f>
        <v>1.6680000000000001</v>
      </c>
      <c r="H88">
        <f>H84</f>
        <v>6.3079999999999998</v>
      </c>
      <c r="J88" t="s">
        <v>16</v>
      </c>
      <c r="K88">
        <f>K84</f>
        <v>6.8659999999999997</v>
      </c>
      <c r="L88">
        <f>L84</f>
        <v>26.584</v>
      </c>
    </row>
    <row r="90" spans="1:13">
      <c r="B90" s="6" t="s">
        <v>17</v>
      </c>
      <c r="C90" s="7" t="s">
        <v>0</v>
      </c>
      <c r="D90" s="8" t="s">
        <v>1</v>
      </c>
      <c r="F90" s="6" t="s">
        <v>17</v>
      </c>
      <c r="G90" s="7" t="s">
        <v>0</v>
      </c>
      <c r="H90" s="8" t="s">
        <v>1</v>
      </c>
      <c r="J90" s="6" t="s">
        <v>17</v>
      </c>
      <c r="K90" s="7" t="s">
        <v>0</v>
      </c>
      <c r="L90" s="8" t="s">
        <v>1</v>
      </c>
    </row>
    <row r="91" spans="1:13">
      <c r="C91">
        <f>C87/(C87+C88)</f>
        <v>0.64833438089252038</v>
      </c>
      <c r="D91">
        <f>D87/(D87+D88)</f>
        <v>9.0962245238890738E-2</v>
      </c>
      <c r="G91">
        <f>G87/(G87+G88)</f>
        <v>0.4338085539714866</v>
      </c>
      <c r="H91">
        <f>H87/(H87+H88)</f>
        <v>8.4735925710969232E-2</v>
      </c>
      <c r="K91">
        <f>K87/(K87+K88)</f>
        <v>0.50188624492164835</v>
      </c>
      <c r="L91">
        <f>L87/(L87+L88)</f>
        <v>0.14051083090850314</v>
      </c>
    </row>
    <row r="93" spans="1:13">
      <c r="B93" s="9" t="s">
        <v>6</v>
      </c>
      <c r="C93" s="7" t="s">
        <v>0</v>
      </c>
      <c r="D93" s="8" t="s">
        <v>1</v>
      </c>
      <c r="F93" s="9" t="s">
        <v>6</v>
      </c>
      <c r="G93" s="7" t="s">
        <v>0</v>
      </c>
      <c r="H93" s="8" t="s">
        <v>1</v>
      </c>
      <c r="J93" s="9" t="s">
        <v>6</v>
      </c>
      <c r="K93" s="7" t="s">
        <v>0</v>
      </c>
      <c r="L93" s="8" t="s">
        <v>1</v>
      </c>
    </row>
    <row r="94" spans="1:13">
      <c r="A94" s="10"/>
      <c r="B94" s="10"/>
      <c r="C94" s="10">
        <f>C91/C91</f>
        <v>1</v>
      </c>
      <c r="D94" s="10">
        <f>D91/C91</f>
        <v>0.14030143691233657</v>
      </c>
      <c r="E94" s="10"/>
      <c r="F94" s="10"/>
      <c r="G94" s="10">
        <f>G91/G91</f>
        <v>1</v>
      </c>
      <c r="H94" s="10">
        <f>H91/G91</f>
        <v>0.19533023250744558</v>
      </c>
      <c r="I94" s="10"/>
      <c r="J94" s="10"/>
      <c r="K94" s="10">
        <f>K91/K91</f>
        <v>1</v>
      </c>
      <c r="L94" s="10">
        <f>L91/K91</f>
        <v>0.27996549483128175</v>
      </c>
      <c r="M94" s="10"/>
    </row>
  </sheetData>
  <mergeCells count="21">
    <mergeCell ref="A3:M3"/>
    <mergeCell ref="B4:D4"/>
    <mergeCell ref="F4:H4"/>
    <mergeCell ref="J4:L4"/>
    <mergeCell ref="B23:D23"/>
    <mergeCell ref="F23:H23"/>
    <mergeCell ref="J23:L23"/>
    <mergeCell ref="B80:D80"/>
    <mergeCell ref="F80:H80"/>
    <mergeCell ref="J80:L80"/>
    <mergeCell ref="N23:P23"/>
    <mergeCell ref="A22:P22"/>
    <mergeCell ref="A41:M41"/>
    <mergeCell ref="B42:D42"/>
    <mergeCell ref="F42:H42"/>
    <mergeCell ref="J42:L42"/>
    <mergeCell ref="A60:M60"/>
    <mergeCell ref="B61:D61"/>
    <mergeCell ref="F61:H61"/>
    <mergeCell ref="J61:L61"/>
    <mergeCell ref="A79:M7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activeCell="A3" sqref="A3:I11"/>
    </sheetView>
  </sheetViews>
  <sheetFormatPr baseColWidth="10" defaultRowHeight="15" x14ac:dyDescent="0"/>
  <cols>
    <col min="9" max="9" width="13.6640625" customWidth="1"/>
  </cols>
  <sheetData>
    <row r="1" spans="1:9">
      <c r="B1" t="s">
        <v>22</v>
      </c>
    </row>
    <row r="2" spans="1:9">
      <c r="A2" s="4"/>
      <c r="B2" s="4"/>
      <c r="C2" s="4"/>
      <c r="D2" s="4"/>
      <c r="E2" s="4"/>
      <c r="F2" s="4"/>
      <c r="G2" s="4"/>
      <c r="H2" s="4"/>
      <c r="I2" s="4"/>
    </row>
    <row r="3" spans="1:9" ht="16" thickBot="1">
      <c r="A3" s="11" t="s">
        <v>3</v>
      </c>
      <c r="B3" s="11"/>
      <c r="C3" s="11"/>
      <c r="D3" s="11"/>
      <c r="E3" s="11"/>
      <c r="F3" s="11"/>
      <c r="G3" s="11"/>
      <c r="H3" s="11"/>
      <c r="I3" s="11"/>
    </row>
    <row r="4" spans="1:9">
      <c r="A4" s="13" t="s">
        <v>7</v>
      </c>
      <c r="B4" s="2"/>
      <c r="C4" s="1" t="s">
        <v>2</v>
      </c>
      <c r="D4" s="1" t="s">
        <v>4</v>
      </c>
      <c r="E4" s="1" t="s">
        <v>5</v>
      </c>
      <c r="F4" s="1"/>
      <c r="G4" s="1" t="s">
        <v>8</v>
      </c>
      <c r="H4" s="1" t="s">
        <v>9</v>
      </c>
      <c r="I4" s="1" t="s">
        <v>20</v>
      </c>
    </row>
    <row r="5" spans="1:9">
      <c r="A5" s="14"/>
      <c r="B5" s="3" t="s">
        <v>0</v>
      </c>
      <c r="C5">
        <f>'Pre-analysis'!C18</f>
        <v>1</v>
      </c>
      <c r="D5">
        <f>'Pre-analysis'!G18</f>
        <v>1</v>
      </c>
      <c r="E5">
        <f>'Pre-analysis'!K18</f>
        <v>1</v>
      </c>
      <c r="G5">
        <f>AVERAGE(C5:E5)</f>
        <v>1</v>
      </c>
      <c r="H5">
        <f>STDEV(C5:E5)</f>
        <v>0</v>
      </c>
      <c r="I5">
        <f>_xlfn.T.TEST(C5:E5,C6:E6,2,3)</f>
        <v>5.4454490180392895E-4</v>
      </c>
    </row>
    <row r="6" spans="1:9">
      <c r="A6" s="14"/>
      <c r="B6" s="3" t="s">
        <v>1</v>
      </c>
      <c r="C6">
        <f>'Pre-analysis'!D18</f>
        <v>8.9945545971856083E-2</v>
      </c>
      <c r="D6">
        <f>'Pre-analysis'!H18</f>
        <v>0.15932407051296782</v>
      </c>
      <c r="E6">
        <f>'Pre-analysis'!L18</f>
        <v>0.13547287259531116</v>
      </c>
      <c r="G6">
        <f>AVERAGE(C6:E6)</f>
        <v>0.12824749636004504</v>
      </c>
      <c r="H6">
        <f>STDEV(C6:E6)</f>
        <v>3.5249105849386668E-2</v>
      </c>
    </row>
    <row r="7" spans="1:9">
      <c r="A7" s="5"/>
      <c r="B7" s="5"/>
      <c r="C7" s="5"/>
      <c r="D7" s="5"/>
      <c r="E7" s="5"/>
      <c r="F7" s="5"/>
      <c r="G7" s="5"/>
      <c r="H7" s="5"/>
      <c r="I7" s="5"/>
    </row>
    <row r="8" spans="1:9" ht="16" thickBot="1">
      <c r="A8" s="11" t="s">
        <v>10</v>
      </c>
      <c r="B8" s="11"/>
      <c r="C8" s="11"/>
      <c r="D8" s="11"/>
      <c r="E8" s="11"/>
      <c r="F8" s="11"/>
      <c r="G8" s="11"/>
      <c r="H8" s="11"/>
      <c r="I8" s="11"/>
    </row>
    <row r="9" spans="1:9">
      <c r="A9" s="13" t="s">
        <v>7</v>
      </c>
      <c r="B9" s="2"/>
      <c r="C9" s="1" t="s">
        <v>2</v>
      </c>
      <c r="D9" s="1" t="s">
        <v>4</v>
      </c>
      <c r="E9" s="1" t="s">
        <v>5</v>
      </c>
      <c r="F9" s="1" t="s">
        <v>21</v>
      </c>
      <c r="G9" s="1" t="s">
        <v>8</v>
      </c>
      <c r="H9" s="1" t="s">
        <v>9</v>
      </c>
      <c r="I9" s="1" t="s">
        <v>20</v>
      </c>
    </row>
    <row r="10" spans="1:9">
      <c r="A10" s="14"/>
      <c r="B10" s="3" t="s">
        <v>0</v>
      </c>
      <c r="C10">
        <f>'Pre-analysis'!C37</f>
        <v>1</v>
      </c>
      <c r="D10">
        <f>'Pre-analysis'!G37</f>
        <v>1</v>
      </c>
      <c r="E10">
        <f>'Pre-analysis'!K37</f>
        <v>1</v>
      </c>
      <c r="F10">
        <f>'Pre-analysis'!O37</f>
        <v>1</v>
      </c>
      <c r="G10">
        <f>AVERAGE(C10:F10)</f>
        <v>1</v>
      </c>
      <c r="H10">
        <f>STDEV(C10:F10)</f>
        <v>0</v>
      </c>
      <c r="I10">
        <f>_xlfn.T.TEST(C10:F10,C11:F11,2,3)</f>
        <v>1.8313901496598098E-4</v>
      </c>
    </row>
    <row r="11" spans="1:9">
      <c r="A11" s="14"/>
      <c r="B11" s="3" t="s">
        <v>1</v>
      </c>
      <c r="C11">
        <f>'Pre-analysis'!D37</f>
        <v>0.11298535982276671</v>
      </c>
      <c r="D11">
        <f>'Pre-analysis'!H37</f>
        <v>0.21209753887096097</v>
      </c>
      <c r="E11">
        <f>'Pre-analysis'!L37</f>
        <v>0.28214769138216261</v>
      </c>
      <c r="F11">
        <f>'Pre-analysis'!P37</f>
        <v>0.21164919086005218</v>
      </c>
      <c r="G11">
        <f>AVERAGE(C11:F11)</f>
        <v>0.20471994523398562</v>
      </c>
      <c r="H11">
        <f>STDEV(C11:F11)</f>
        <v>6.9552697927478993E-2</v>
      </c>
    </row>
    <row r="12" spans="1:9">
      <c r="A12" s="5"/>
      <c r="B12" s="5"/>
      <c r="C12" s="5"/>
      <c r="D12" s="5"/>
      <c r="E12" s="5"/>
      <c r="F12" s="5"/>
      <c r="G12" s="5"/>
      <c r="H12" s="5"/>
      <c r="I12" s="5"/>
    </row>
    <row r="13" spans="1:9" ht="16" thickBot="1">
      <c r="A13" s="11" t="s">
        <v>11</v>
      </c>
      <c r="B13" s="11"/>
      <c r="C13" s="11"/>
      <c r="D13" s="11"/>
      <c r="E13" s="11"/>
      <c r="F13" s="11"/>
      <c r="G13" s="11"/>
      <c r="H13" s="11"/>
      <c r="I13" s="11"/>
    </row>
    <row r="14" spans="1:9">
      <c r="A14" s="13" t="s">
        <v>7</v>
      </c>
      <c r="B14" s="2"/>
      <c r="C14" s="1" t="s">
        <v>2</v>
      </c>
      <c r="D14" s="1" t="s">
        <v>4</v>
      </c>
      <c r="E14" s="1" t="s">
        <v>5</v>
      </c>
      <c r="F14" s="1"/>
      <c r="G14" s="1" t="s">
        <v>8</v>
      </c>
      <c r="H14" s="1" t="s">
        <v>9</v>
      </c>
      <c r="I14" s="1" t="s">
        <v>20</v>
      </c>
    </row>
    <row r="15" spans="1:9">
      <c r="A15" s="14"/>
      <c r="B15" s="3" t="s">
        <v>0</v>
      </c>
      <c r="C15">
        <f>'Pre-analysis'!C56</f>
        <v>1</v>
      </c>
      <c r="D15">
        <f>'Pre-analysis'!G56</f>
        <v>1</v>
      </c>
      <c r="E15">
        <f>'Pre-analysis'!K56</f>
        <v>1</v>
      </c>
      <c r="G15">
        <f>AVERAGE(C15:E15)</f>
        <v>1</v>
      </c>
      <c r="H15">
        <f>STDEV(C15:E15)</f>
        <v>0</v>
      </c>
      <c r="I15">
        <f>_xlfn.T.TEST(C15:E15,C16:E16,2,3)</f>
        <v>2.7786817110813342E-5</v>
      </c>
    </row>
    <row r="16" spans="1:9">
      <c r="A16" s="14"/>
      <c r="B16" s="3" t="s">
        <v>1</v>
      </c>
      <c r="C16">
        <f>'Pre-analysis'!D56</f>
        <v>6.2346439647346798E-2</v>
      </c>
      <c r="D16">
        <f>'Pre-analysis'!H56</f>
        <v>5.7638893626124919E-2</v>
      </c>
      <c r="E16">
        <f>'Pre-analysis'!L56</f>
        <v>7.4210301923984368E-2</v>
      </c>
      <c r="G16">
        <f>AVERAGE(C16:E16)</f>
        <v>6.4731878399152024E-2</v>
      </c>
      <c r="H16">
        <f>STDEV(C16:E16)</f>
        <v>8.5393578079707814E-3</v>
      </c>
    </row>
    <row r="17" spans="1:9">
      <c r="A17" s="5"/>
      <c r="B17" s="5"/>
      <c r="C17" s="5"/>
      <c r="D17" s="5"/>
      <c r="E17" s="5"/>
      <c r="F17" s="5"/>
      <c r="G17" s="5"/>
      <c r="H17" s="5"/>
      <c r="I17" s="5"/>
    </row>
    <row r="18" spans="1:9" ht="16" thickBot="1">
      <c r="A18" s="11" t="s">
        <v>12</v>
      </c>
      <c r="B18" s="11"/>
      <c r="C18" s="11"/>
      <c r="D18" s="11"/>
      <c r="E18" s="11"/>
      <c r="F18" s="11"/>
      <c r="G18" s="11"/>
      <c r="H18" s="11"/>
      <c r="I18" s="11"/>
    </row>
    <row r="19" spans="1:9">
      <c r="A19" s="13" t="s">
        <v>7</v>
      </c>
      <c r="B19" s="2"/>
      <c r="C19" s="1" t="s">
        <v>2</v>
      </c>
      <c r="D19" s="1" t="s">
        <v>4</v>
      </c>
      <c r="E19" s="1" t="s">
        <v>5</v>
      </c>
      <c r="F19" s="1"/>
      <c r="G19" s="1" t="s">
        <v>8</v>
      </c>
      <c r="H19" s="1" t="s">
        <v>9</v>
      </c>
      <c r="I19" s="1" t="s">
        <v>20</v>
      </c>
    </row>
    <row r="20" spans="1:9">
      <c r="A20" s="14"/>
      <c r="B20" s="3" t="s">
        <v>0</v>
      </c>
      <c r="C20">
        <f>'Pre-analysis'!C75</f>
        <v>1</v>
      </c>
      <c r="D20">
        <f>'Pre-analysis'!G75</f>
        <v>1</v>
      </c>
      <c r="E20">
        <f>'Pre-analysis'!K75</f>
        <v>1</v>
      </c>
      <c r="G20">
        <f>AVERAGE(C20:E20)</f>
        <v>1</v>
      </c>
      <c r="H20">
        <f>STDEV(C20:E20)</f>
        <v>0</v>
      </c>
      <c r="I20">
        <f>_xlfn.T.TEST(C20:E20,C21:E21,2,3)</f>
        <v>7.4062282750437212E-4</v>
      </c>
    </row>
    <row r="21" spans="1:9">
      <c r="A21" s="14"/>
      <c r="B21" s="3" t="s">
        <v>1</v>
      </c>
      <c r="C21">
        <f>'Pre-analysis'!D75</f>
        <v>0.11078905937269576</v>
      </c>
      <c r="D21">
        <f>'Pre-analysis'!H75</f>
        <v>0.19071571667226822</v>
      </c>
      <c r="E21">
        <f>'Pre-analysis'!L75</f>
        <v>0.1538730287903779</v>
      </c>
      <c r="G21">
        <f>AVERAGE(C21:E21)</f>
        <v>0.15179260161178063</v>
      </c>
      <c r="H21">
        <f>STDEV(C21:E21)</f>
        <v>4.0003921929042369E-2</v>
      </c>
    </row>
    <row r="22" spans="1:9">
      <c r="A22" s="5"/>
      <c r="B22" s="5"/>
      <c r="C22" s="5"/>
      <c r="D22" s="5"/>
      <c r="E22" s="5"/>
      <c r="F22" s="5"/>
      <c r="G22" s="5"/>
      <c r="H22" s="5"/>
      <c r="I22" s="5"/>
    </row>
    <row r="23" spans="1:9" ht="16" thickBot="1">
      <c r="A23" s="11" t="s">
        <v>13</v>
      </c>
      <c r="B23" s="11"/>
      <c r="C23" s="11"/>
      <c r="D23" s="11"/>
      <c r="E23" s="11"/>
      <c r="F23" s="11"/>
      <c r="G23" s="11"/>
      <c r="H23" s="11"/>
      <c r="I23" s="11"/>
    </row>
    <row r="24" spans="1:9">
      <c r="A24" s="13" t="s">
        <v>7</v>
      </c>
      <c r="B24" s="2"/>
      <c r="C24" s="1" t="s">
        <v>2</v>
      </c>
      <c r="D24" s="1" t="s">
        <v>4</v>
      </c>
      <c r="E24" s="1" t="s">
        <v>5</v>
      </c>
      <c r="F24" s="1"/>
      <c r="G24" s="1" t="s">
        <v>8</v>
      </c>
      <c r="H24" s="1" t="s">
        <v>9</v>
      </c>
      <c r="I24" s="1" t="s">
        <v>20</v>
      </c>
    </row>
    <row r="25" spans="1:9">
      <c r="A25" s="14"/>
      <c r="B25" s="3" t="s">
        <v>0</v>
      </c>
      <c r="C25">
        <f>'Pre-analysis'!C94</f>
        <v>1</v>
      </c>
      <c r="D25">
        <f>'Pre-analysis'!G94</f>
        <v>1</v>
      </c>
      <c r="E25">
        <f>'Pre-analysis'!K94</f>
        <v>1</v>
      </c>
      <c r="G25">
        <f>AVERAGE(C25:E25)</f>
        <v>1</v>
      </c>
      <c r="H25">
        <f>STDEV(C25:E25)</f>
        <v>0</v>
      </c>
      <c r="I25">
        <f>_xlfn.T.TEST(C25:E25,C26:E26,2,3)</f>
        <v>2.6015431853388003E-3</v>
      </c>
    </row>
    <row r="26" spans="1:9">
      <c r="A26" s="14"/>
      <c r="B26" s="3" t="s">
        <v>1</v>
      </c>
      <c r="C26">
        <f>'Pre-analysis'!D94</f>
        <v>0.14030143691233657</v>
      </c>
      <c r="D26">
        <f>'Pre-analysis'!H94</f>
        <v>0.19533023250744558</v>
      </c>
      <c r="E26">
        <f>'Pre-analysis'!L94</f>
        <v>0.27996549483128175</v>
      </c>
      <c r="G26">
        <f>AVERAGE(C26:E26)</f>
        <v>0.20519905475035463</v>
      </c>
      <c r="H26">
        <f>STDEV(C26:E26)</f>
        <v>7.0353091672955087E-2</v>
      </c>
    </row>
    <row r="27" spans="1:9">
      <c r="A27" s="5"/>
      <c r="B27" s="5"/>
      <c r="C27" s="5"/>
      <c r="D27" s="5"/>
      <c r="E27" s="5"/>
      <c r="F27" s="5"/>
      <c r="G27" s="5"/>
      <c r="H27" s="5"/>
      <c r="I27" s="5"/>
    </row>
    <row r="28" spans="1:9">
      <c r="A28" s="4"/>
      <c r="B28" s="4"/>
      <c r="C28" s="4"/>
      <c r="D28" s="4"/>
      <c r="E28" s="4"/>
      <c r="F28" s="4"/>
      <c r="G28" s="4"/>
      <c r="H28" s="4"/>
      <c r="I28" s="4"/>
    </row>
  </sheetData>
  <mergeCells count="10">
    <mergeCell ref="A4:A6"/>
    <mergeCell ref="A3:I3"/>
    <mergeCell ref="A8:I8"/>
    <mergeCell ref="A9:A11"/>
    <mergeCell ref="A23:I23"/>
    <mergeCell ref="A24:A26"/>
    <mergeCell ref="A13:I13"/>
    <mergeCell ref="A14:A16"/>
    <mergeCell ref="A18:I18"/>
    <mergeCell ref="A19:A2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Pre-analysis</vt:lpstr>
      <vt:lpstr>Post analysis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2018-06-02T19:43:51Z</dcterms:created>
  <dcterms:modified xsi:type="dcterms:W3CDTF">2018-06-02T22:47:54Z</dcterms:modified>
</cp:coreProperties>
</file>