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1120" yWindow="1120" windowWidth="24480" windowHeight="13320" tabRatio="500"/>
  </bookViews>
  <sheets>
    <sheet name="Pre-analysis" sheetId="2" r:id="rId1"/>
    <sheet name="Post-analysis" sheetId="1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0" i="1" l="1"/>
  <c r="F10" i="1"/>
  <c r="G11" i="1"/>
  <c r="F11" i="1"/>
  <c r="E11" i="1"/>
  <c r="D11" i="1"/>
  <c r="E10" i="1"/>
  <c r="D10" i="1"/>
  <c r="C11" i="1"/>
  <c r="C10" i="1"/>
  <c r="H5" i="1"/>
  <c r="E6" i="1"/>
  <c r="D6" i="1"/>
  <c r="E5" i="1"/>
  <c r="D5" i="1"/>
  <c r="C6" i="1"/>
  <c r="C5" i="1"/>
  <c r="J10" i="1"/>
  <c r="I11" i="1"/>
  <c r="I10" i="1"/>
  <c r="H11" i="1"/>
  <c r="H10" i="1"/>
  <c r="S31" i="2"/>
  <c r="T31" i="2"/>
  <c r="T32" i="2"/>
  <c r="T35" i="2"/>
  <c r="S32" i="2"/>
  <c r="S35" i="2"/>
  <c r="T38" i="2"/>
  <c r="S38" i="2"/>
  <c r="P31" i="2"/>
  <c r="P32" i="2"/>
  <c r="P35" i="2"/>
  <c r="O31" i="2"/>
  <c r="O32" i="2"/>
  <c r="O35" i="2"/>
  <c r="P38" i="2"/>
  <c r="O38" i="2"/>
  <c r="I6" i="1"/>
  <c r="H6" i="1"/>
  <c r="I5" i="1"/>
  <c r="L31" i="2"/>
  <c r="L32" i="2"/>
  <c r="L35" i="2"/>
  <c r="K31" i="2"/>
  <c r="K32" i="2"/>
  <c r="K35" i="2"/>
  <c r="L38" i="2"/>
  <c r="K38" i="2"/>
  <c r="H31" i="2"/>
  <c r="H32" i="2"/>
  <c r="H35" i="2"/>
  <c r="G31" i="2"/>
  <c r="G32" i="2"/>
  <c r="G35" i="2"/>
  <c r="H38" i="2"/>
  <c r="G38" i="2"/>
  <c r="D31" i="2"/>
  <c r="D32" i="2"/>
  <c r="D35" i="2"/>
  <c r="C31" i="2"/>
  <c r="C32" i="2"/>
  <c r="C35" i="2"/>
  <c r="D38" i="2"/>
  <c r="C38" i="2"/>
  <c r="C12" i="2"/>
  <c r="L12" i="2"/>
  <c r="L13" i="2"/>
  <c r="L16" i="2"/>
  <c r="K12" i="2"/>
  <c r="K13" i="2"/>
  <c r="K16" i="2"/>
  <c r="L19" i="2"/>
  <c r="K19" i="2"/>
  <c r="H12" i="2"/>
  <c r="H13" i="2"/>
  <c r="H16" i="2"/>
  <c r="G12" i="2"/>
  <c r="G13" i="2"/>
  <c r="G16" i="2"/>
  <c r="H19" i="2"/>
  <c r="G19" i="2"/>
  <c r="D12" i="2"/>
  <c r="D13" i="2"/>
  <c r="D16" i="2"/>
  <c r="C13" i="2"/>
  <c r="C16" i="2"/>
  <c r="D19" i="2"/>
  <c r="C19" i="2"/>
  <c r="J5" i="1"/>
</calcChain>
</file>

<file path=xl/sharedStrings.xml><?xml version="1.0" encoding="utf-8"?>
<sst xmlns="http://schemas.openxmlformats.org/spreadsheetml/2006/main" count="170" uniqueCount="23">
  <si>
    <t>Title: The shedding impairement is specific to TACE. AP-fused ADAM10 substrates. Figure 3E</t>
  </si>
  <si>
    <t>AREG-AP</t>
  </si>
  <si>
    <t>Replicate 1</t>
  </si>
  <si>
    <t>Replicate 2</t>
  </si>
  <si>
    <t>Replicate 3</t>
  </si>
  <si>
    <t>Measurement</t>
  </si>
  <si>
    <t>WT</t>
  </si>
  <si>
    <t>KO</t>
  </si>
  <si>
    <t>DMSO</t>
  </si>
  <si>
    <t>PMA</t>
  </si>
  <si>
    <t>Lysate</t>
  </si>
  <si>
    <t>Blanked</t>
  </si>
  <si>
    <t>shed/total</t>
  </si>
  <si>
    <t>fold change</t>
  </si>
  <si>
    <t>BTC-AP</t>
  </si>
  <si>
    <t>EGF-AP</t>
  </si>
  <si>
    <t>Fold change</t>
  </si>
  <si>
    <t>AVERAGE</t>
  </si>
  <si>
    <t>STDEV</t>
  </si>
  <si>
    <t>t-test p-value</t>
  </si>
  <si>
    <t>EPIREG-AP</t>
  </si>
  <si>
    <t>Replicate 4</t>
  </si>
  <si>
    <t>Replicate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</si>
</sst>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charset val="129"/>
      <scheme val="minor"/>
    </font>
    <font>
      <b/>
      <sz val="12"/>
      <color theme="1"/>
      <name val="Calibri"/>
      <family val="2"/>
      <charset val="129"/>
      <scheme val="minor"/>
    </font>
    <font>
      <sz val="12"/>
      <color rgb="FF000000"/>
      <name val="Calibri"/>
      <family val="2"/>
      <charset val="129"/>
      <scheme val="minor"/>
    </font>
    <font>
      <u/>
      <sz val="12"/>
      <color theme="10"/>
      <name val="Calibri"/>
      <family val="2"/>
      <charset val="129"/>
      <scheme val="minor"/>
    </font>
    <font>
      <u/>
      <sz val="12"/>
      <color theme="11"/>
      <name val="Calibri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0" borderId="3" xfId="0" applyFont="1" applyBorder="1"/>
    <xf numFmtId="0" fontId="0" fillId="0" borderId="6" xfId="0" applyBorder="1"/>
    <xf numFmtId="0" fontId="1" fillId="0" borderId="0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0" fillId="0" borderId="7" xfId="0" applyBorder="1"/>
    <xf numFmtId="0" fontId="1" fillId="0" borderId="2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38"/>
  <sheetViews>
    <sheetView tabSelected="1" topLeftCell="B9" workbookViewId="0">
      <selection activeCell="J17" sqref="J17"/>
    </sheetView>
  </sheetViews>
  <sheetFormatPr baseColWidth="10" defaultRowHeight="15" x14ac:dyDescent="0"/>
  <sheetData>
    <row r="2" spans="1:13">
      <c r="B2" s="1" t="s">
        <v>0</v>
      </c>
    </row>
    <row r="4" spans="1:13" ht="16" thickBot="1">
      <c r="A4" s="12" t="s">
        <v>14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</row>
    <row r="5" spans="1:13">
      <c r="B5" s="11" t="s">
        <v>2</v>
      </c>
      <c r="C5" s="11"/>
      <c r="D5" s="11"/>
      <c r="F5" s="11" t="s">
        <v>3</v>
      </c>
      <c r="G5" s="11"/>
      <c r="H5" s="11"/>
      <c r="J5" s="11" t="s">
        <v>4</v>
      </c>
      <c r="K5" s="11"/>
      <c r="L5" s="11"/>
    </row>
    <row r="6" spans="1:13">
      <c r="B6" s="2" t="s">
        <v>5</v>
      </c>
      <c r="C6" s="3" t="s">
        <v>6</v>
      </c>
      <c r="D6" s="4" t="s">
        <v>7</v>
      </c>
      <c r="F6" s="2" t="s">
        <v>5</v>
      </c>
      <c r="G6" s="3" t="s">
        <v>6</v>
      </c>
      <c r="H6" s="4" t="s">
        <v>7</v>
      </c>
      <c r="J6" s="2" t="s">
        <v>5</v>
      </c>
      <c r="K6" s="3" t="s">
        <v>6</v>
      </c>
      <c r="L6" s="4" t="s">
        <v>7</v>
      </c>
    </row>
    <row r="7" spans="1:13">
      <c r="B7" t="s">
        <v>8</v>
      </c>
      <c r="C7">
        <v>3.2560000000000002</v>
      </c>
      <c r="D7">
        <v>5.2259999999999991</v>
      </c>
      <c r="F7" t="s">
        <v>8</v>
      </c>
      <c r="G7">
        <v>4.4059999999999997</v>
      </c>
      <c r="H7">
        <v>3.8759999999999994</v>
      </c>
      <c r="J7" t="s">
        <v>8</v>
      </c>
      <c r="K7">
        <v>4.2620000000000005</v>
      </c>
      <c r="L7">
        <v>4.6319999999999997</v>
      </c>
    </row>
    <row r="8" spans="1:13">
      <c r="B8" t="s">
        <v>9</v>
      </c>
      <c r="C8">
        <v>25.625999999999998</v>
      </c>
      <c r="D8">
        <v>52.055999999999997</v>
      </c>
      <c r="F8" t="s">
        <v>9</v>
      </c>
      <c r="G8">
        <v>51.541999999999994</v>
      </c>
      <c r="H8">
        <v>48.688000000000002</v>
      </c>
      <c r="J8" t="s">
        <v>9</v>
      </c>
      <c r="K8">
        <v>54.036000000000001</v>
      </c>
      <c r="L8">
        <v>43.595999999999997</v>
      </c>
    </row>
    <row r="9" spans="1:13">
      <c r="B9" t="s">
        <v>10</v>
      </c>
      <c r="C9">
        <v>0.52099999999999991</v>
      </c>
      <c r="D9">
        <v>1.1079999999999999</v>
      </c>
      <c r="F9" t="s">
        <v>10</v>
      </c>
      <c r="G9">
        <v>2.2439999999999998</v>
      </c>
      <c r="H9">
        <v>1.6480000000000001</v>
      </c>
      <c r="J9" t="s">
        <v>10</v>
      </c>
      <c r="K9">
        <v>1.2680000000000002</v>
      </c>
      <c r="L9">
        <v>1.1559999999999999</v>
      </c>
    </row>
    <row r="11" spans="1:13">
      <c r="B11" s="2" t="s">
        <v>11</v>
      </c>
      <c r="C11" s="3" t="s">
        <v>6</v>
      </c>
      <c r="D11" s="4" t="s">
        <v>7</v>
      </c>
      <c r="F11" s="2" t="s">
        <v>11</v>
      </c>
      <c r="G11" s="3" t="s">
        <v>6</v>
      </c>
      <c r="H11" s="4" t="s">
        <v>7</v>
      </c>
      <c r="J11" s="2" t="s">
        <v>11</v>
      </c>
      <c r="K11" s="3" t="s">
        <v>6</v>
      </c>
      <c r="L11" s="4" t="s">
        <v>7</v>
      </c>
    </row>
    <row r="12" spans="1:13">
      <c r="B12" t="s">
        <v>9</v>
      </c>
      <c r="C12">
        <f>C8-C7</f>
        <v>22.369999999999997</v>
      </c>
      <c r="D12">
        <f>D8-D7</f>
        <v>46.83</v>
      </c>
      <c r="F12" t="s">
        <v>9</v>
      </c>
      <c r="G12">
        <f>G8-G7</f>
        <v>47.135999999999996</v>
      </c>
      <c r="H12">
        <f>H8-H7</f>
        <v>44.812000000000005</v>
      </c>
      <c r="J12" t="s">
        <v>9</v>
      </c>
      <c r="K12">
        <f>K8-K7</f>
        <v>49.774000000000001</v>
      </c>
      <c r="L12">
        <f>L8-L7</f>
        <v>38.963999999999999</v>
      </c>
    </row>
    <row r="13" spans="1:13">
      <c r="B13" t="s">
        <v>10</v>
      </c>
      <c r="C13">
        <f>C9</f>
        <v>0.52099999999999991</v>
      </c>
      <c r="D13">
        <f>D9</f>
        <v>1.1079999999999999</v>
      </c>
      <c r="F13" t="s">
        <v>10</v>
      </c>
      <c r="G13">
        <f>G9</f>
        <v>2.2439999999999998</v>
      </c>
      <c r="H13">
        <f>H9</f>
        <v>1.6480000000000001</v>
      </c>
      <c r="J13" t="s">
        <v>10</v>
      </c>
      <c r="K13">
        <f>K9</f>
        <v>1.2680000000000002</v>
      </c>
      <c r="L13">
        <f>L9</f>
        <v>1.1559999999999999</v>
      </c>
    </row>
    <row r="15" spans="1:13">
      <c r="B15" s="2" t="s">
        <v>12</v>
      </c>
      <c r="C15" s="3" t="s">
        <v>6</v>
      </c>
      <c r="D15" s="4" t="s">
        <v>7</v>
      </c>
      <c r="F15" s="2" t="s">
        <v>12</v>
      </c>
      <c r="G15" s="3" t="s">
        <v>6</v>
      </c>
      <c r="H15" s="4" t="s">
        <v>7</v>
      </c>
      <c r="J15" s="2" t="s">
        <v>12</v>
      </c>
      <c r="K15" s="3" t="s">
        <v>6</v>
      </c>
      <c r="L15" s="4" t="s">
        <v>7</v>
      </c>
    </row>
    <row r="16" spans="1:13">
      <c r="C16">
        <f>C12/(C12+C13)</f>
        <v>0.97723996330435536</v>
      </c>
      <c r="D16">
        <f>D12/(D12+D13)</f>
        <v>0.97688681213233763</v>
      </c>
      <c r="G16">
        <f>G12/(G12+G13)</f>
        <v>0.95455650060753339</v>
      </c>
      <c r="H16">
        <f>H12/(H12+H13)</f>
        <v>0.96452862677572093</v>
      </c>
      <c r="K16">
        <f>K12/(K12+K13)</f>
        <v>0.97515771325575018</v>
      </c>
      <c r="L16">
        <f>L12/(L12+L13)</f>
        <v>0.97118644067796611</v>
      </c>
    </row>
    <row r="18" spans="1:20">
      <c r="B18" s="5" t="s">
        <v>13</v>
      </c>
      <c r="C18" s="3" t="s">
        <v>6</v>
      </c>
      <c r="D18" s="4" t="s">
        <v>7</v>
      </c>
      <c r="F18" s="5" t="s">
        <v>13</v>
      </c>
      <c r="G18" s="3" t="s">
        <v>6</v>
      </c>
      <c r="H18" s="4" t="s">
        <v>7</v>
      </c>
      <c r="J18" s="5" t="s">
        <v>13</v>
      </c>
      <c r="K18" s="3" t="s">
        <v>6</v>
      </c>
      <c r="L18" s="4" t="s">
        <v>7</v>
      </c>
    </row>
    <row r="19" spans="1:20">
      <c r="A19" s="6"/>
      <c r="B19" s="6"/>
      <c r="C19" s="6">
        <f>C16/C16</f>
        <v>1</v>
      </c>
      <c r="D19" s="6">
        <f>D16/C16</f>
        <v>0.9996386238945616</v>
      </c>
      <c r="E19" s="6"/>
      <c r="F19" s="6"/>
      <c r="G19" s="6">
        <f>G16/G16</f>
        <v>1</v>
      </c>
      <c r="H19" s="6">
        <f>H16/G16</f>
        <v>1.0104468684272128</v>
      </c>
      <c r="I19" s="6"/>
      <c r="J19" s="6"/>
      <c r="K19" s="6">
        <f>K16/K16</f>
        <v>1</v>
      </c>
      <c r="L19" s="6">
        <f>L16/K16</f>
        <v>0.99592755866686911</v>
      </c>
      <c r="M19" s="6"/>
    </row>
    <row r="23" spans="1:20" ht="16" thickBot="1">
      <c r="A23" s="12" t="s">
        <v>15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</row>
    <row r="24" spans="1:20">
      <c r="B24" s="11" t="s">
        <v>2</v>
      </c>
      <c r="C24" s="11"/>
      <c r="D24" s="11"/>
      <c r="F24" s="11" t="s">
        <v>3</v>
      </c>
      <c r="G24" s="11"/>
      <c r="H24" s="11"/>
      <c r="J24" s="11" t="s">
        <v>4</v>
      </c>
      <c r="K24" s="11"/>
      <c r="L24" s="11"/>
      <c r="N24" s="11" t="s">
        <v>21</v>
      </c>
      <c r="O24" s="11"/>
      <c r="P24" s="11"/>
      <c r="R24" s="11" t="s">
        <v>22</v>
      </c>
      <c r="S24" s="11"/>
      <c r="T24" s="11"/>
    </row>
    <row r="25" spans="1:20">
      <c r="B25" s="2" t="s">
        <v>5</v>
      </c>
      <c r="C25" s="3" t="s">
        <v>6</v>
      </c>
      <c r="D25" s="4" t="s">
        <v>7</v>
      </c>
      <c r="F25" s="2" t="s">
        <v>5</v>
      </c>
      <c r="G25" s="3" t="s">
        <v>6</v>
      </c>
      <c r="H25" s="4" t="s">
        <v>7</v>
      </c>
      <c r="J25" s="2" t="s">
        <v>5</v>
      </c>
      <c r="K25" s="3" t="s">
        <v>6</v>
      </c>
      <c r="L25" s="4" t="s">
        <v>7</v>
      </c>
      <c r="N25" s="2" t="s">
        <v>5</v>
      </c>
      <c r="O25" s="3" t="s">
        <v>6</v>
      </c>
      <c r="P25" s="4" t="s">
        <v>7</v>
      </c>
      <c r="R25" s="2" t="s">
        <v>5</v>
      </c>
      <c r="S25" s="3" t="s">
        <v>6</v>
      </c>
      <c r="T25" s="4" t="s">
        <v>7</v>
      </c>
    </row>
    <row r="26" spans="1:20">
      <c r="B26" t="s">
        <v>8</v>
      </c>
      <c r="C26">
        <v>8.6699999999999982</v>
      </c>
      <c r="D26">
        <v>29.314</v>
      </c>
      <c r="F26" t="s">
        <v>8</v>
      </c>
      <c r="G26">
        <v>9.9260000000000002</v>
      </c>
      <c r="H26">
        <v>2.8820000000000001</v>
      </c>
      <c r="J26" t="s">
        <v>8</v>
      </c>
      <c r="K26">
        <v>11.598000000000003</v>
      </c>
      <c r="L26">
        <v>5.427999999999999</v>
      </c>
      <c r="N26" t="s">
        <v>8</v>
      </c>
      <c r="O26">
        <v>1.2299999999999998</v>
      </c>
      <c r="P26">
        <v>0.89400000000000013</v>
      </c>
      <c r="R26" t="s">
        <v>8</v>
      </c>
      <c r="S26">
        <v>0.91400000000000015</v>
      </c>
      <c r="T26">
        <v>1.464</v>
      </c>
    </row>
    <row r="27" spans="1:20">
      <c r="B27" t="s">
        <v>9</v>
      </c>
      <c r="C27">
        <v>18.806000000000001</v>
      </c>
      <c r="D27">
        <v>40.328000000000003</v>
      </c>
      <c r="F27" t="s">
        <v>9</v>
      </c>
      <c r="G27">
        <v>28.756</v>
      </c>
      <c r="H27">
        <v>27.811999999999998</v>
      </c>
      <c r="J27" t="s">
        <v>9</v>
      </c>
      <c r="K27">
        <v>54.872</v>
      </c>
      <c r="L27">
        <v>25.28</v>
      </c>
      <c r="N27" t="s">
        <v>9</v>
      </c>
      <c r="O27">
        <v>1.712</v>
      </c>
      <c r="P27">
        <v>1.056</v>
      </c>
      <c r="R27" t="s">
        <v>9</v>
      </c>
      <c r="S27">
        <v>3.1899999999999995</v>
      </c>
      <c r="T27">
        <v>3.8659999999999997</v>
      </c>
    </row>
    <row r="28" spans="1:20">
      <c r="B28" t="s">
        <v>10</v>
      </c>
      <c r="C28">
        <v>10.705</v>
      </c>
      <c r="D28">
        <v>9.6035000000000021</v>
      </c>
      <c r="F28" t="s">
        <v>10</v>
      </c>
      <c r="G28">
        <v>3.8339999999999996</v>
      </c>
      <c r="H28">
        <v>3</v>
      </c>
      <c r="J28" t="s">
        <v>10</v>
      </c>
      <c r="K28">
        <v>2.54</v>
      </c>
      <c r="L28">
        <v>1.5620000000000001</v>
      </c>
      <c r="N28" t="s">
        <v>10</v>
      </c>
      <c r="O28">
        <v>28.363</v>
      </c>
      <c r="P28">
        <v>18.680999999999997</v>
      </c>
      <c r="R28" t="s">
        <v>10</v>
      </c>
      <c r="S28">
        <v>17.372</v>
      </c>
      <c r="T28">
        <v>24.026</v>
      </c>
    </row>
    <row r="30" spans="1:20">
      <c r="B30" s="2" t="s">
        <v>11</v>
      </c>
      <c r="C30" s="3" t="s">
        <v>6</v>
      </c>
      <c r="D30" s="4" t="s">
        <v>7</v>
      </c>
      <c r="F30" s="2" t="s">
        <v>11</v>
      </c>
      <c r="G30" s="3" t="s">
        <v>6</v>
      </c>
      <c r="H30" s="4" t="s">
        <v>7</v>
      </c>
      <c r="J30" s="2" t="s">
        <v>11</v>
      </c>
      <c r="K30" s="3" t="s">
        <v>6</v>
      </c>
      <c r="L30" s="4" t="s">
        <v>7</v>
      </c>
      <c r="N30" s="2" t="s">
        <v>11</v>
      </c>
      <c r="O30" s="3" t="s">
        <v>6</v>
      </c>
      <c r="P30" s="4" t="s">
        <v>7</v>
      </c>
      <c r="R30" s="2" t="s">
        <v>11</v>
      </c>
      <c r="S30" s="3" t="s">
        <v>6</v>
      </c>
      <c r="T30" s="4" t="s">
        <v>7</v>
      </c>
    </row>
    <row r="31" spans="1:20">
      <c r="B31" t="s">
        <v>9</v>
      </c>
      <c r="C31">
        <f>C27-C26</f>
        <v>10.136000000000003</v>
      </c>
      <c r="D31">
        <f>D27-D26</f>
        <v>11.014000000000003</v>
      </c>
      <c r="F31" t="s">
        <v>9</v>
      </c>
      <c r="G31">
        <f>G27-G26</f>
        <v>18.829999999999998</v>
      </c>
      <c r="H31">
        <f>H27-H26</f>
        <v>24.929999999999996</v>
      </c>
      <c r="J31" t="s">
        <v>9</v>
      </c>
      <c r="K31">
        <f>K27-K26</f>
        <v>43.274000000000001</v>
      </c>
      <c r="L31">
        <f>L27-L26</f>
        <v>19.852000000000004</v>
      </c>
      <c r="N31" t="s">
        <v>9</v>
      </c>
      <c r="O31">
        <f>O27-O26</f>
        <v>0.48200000000000021</v>
      </c>
      <c r="P31">
        <f>P27-P26</f>
        <v>0.16199999999999992</v>
      </c>
      <c r="R31" t="s">
        <v>9</v>
      </c>
      <c r="S31">
        <f>S27-S26</f>
        <v>2.2759999999999994</v>
      </c>
      <c r="T31">
        <f>T27-T26</f>
        <v>2.4019999999999997</v>
      </c>
    </row>
    <row r="32" spans="1:20">
      <c r="B32" t="s">
        <v>10</v>
      </c>
      <c r="C32">
        <f>C28</f>
        <v>10.705</v>
      </c>
      <c r="D32">
        <f>D28</f>
        <v>9.6035000000000021</v>
      </c>
      <c r="F32" t="s">
        <v>10</v>
      </c>
      <c r="G32">
        <f>G28</f>
        <v>3.8339999999999996</v>
      </c>
      <c r="H32">
        <f>H28</f>
        <v>3</v>
      </c>
      <c r="J32" t="s">
        <v>10</v>
      </c>
      <c r="K32">
        <f>K28</f>
        <v>2.54</v>
      </c>
      <c r="L32">
        <f>L28</f>
        <v>1.5620000000000001</v>
      </c>
      <c r="N32" t="s">
        <v>10</v>
      </c>
      <c r="O32">
        <f>O28</f>
        <v>28.363</v>
      </c>
      <c r="P32">
        <f>P28</f>
        <v>18.680999999999997</v>
      </c>
      <c r="R32" t="s">
        <v>10</v>
      </c>
      <c r="S32">
        <f>S28</f>
        <v>17.372</v>
      </c>
      <c r="T32">
        <f>T28</f>
        <v>24.026</v>
      </c>
    </row>
    <row r="34" spans="1:20">
      <c r="B34" s="2" t="s">
        <v>12</v>
      </c>
      <c r="C34" s="3" t="s">
        <v>6</v>
      </c>
      <c r="D34" s="4" t="s">
        <v>7</v>
      </c>
      <c r="F34" s="2" t="s">
        <v>12</v>
      </c>
      <c r="G34" s="3" t="s">
        <v>6</v>
      </c>
      <c r="H34" s="4" t="s">
        <v>7</v>
      </c>
      <c r="J34" s="2" t="s">
        <v>12</v>
      </c>
      <c r="K34" s="3" t="s">
        <v>6</v>
      </c>
      <c r="L34" s="4" t="s">
        <v>7</v>
      </c>
      <c r="N34" s="2" t="s">
        <v>12</v>
      </c>
      <c r="O34" s="3" t="s">
        <v>6</v>
      </c>
      <c r="P34" s="4" t="s">
        <v>7</v>
      </c>
      <c r="R34" s="2" t="s">
        <v>12</v>
      </c>
      <c r="S34" s="3" t="s">
        <v>6</v>
      </c>
      <c r="T34" s="4" t="s">
        <v>7</v>
      </c>
    </row>
    <row r="35" spans="1:20">
      <c r="C35">
        <f>C31/(C31+C32)</f>
        <v>0.4863490235593303</v>
      </c>
      <c r="D35">
        <f>D31/(D31+D32)</f>
        <v>0.53420637807687643</v>
      </c>
      <c r="G35">
        <f>G31/(G31+G32)</f>
        <v>0.83083303918108009</v>
      </c>
      <c r="H35">
        <f>H31/(H31+H32)</f>
        <v>0.89258861439312565</v>
      </c>
      <c r="K35">
        <f>K31/(K31+K32)</f>
        <v>0.9445584319203737</v>
      </c>
      <c r="L35">
        <f>L31/(L31+L32)</f>
        <v>0.92705706547118705</v>
      </c>
      <c r="O35">
        <f>O31/(O31+O32)</f>
        <v>1.6710001733402677E-2</v>
      </c>
      <c r="P35">
        <f>P31/(P31+P32)</f>
        <v>8.5973571087406431E-3</v>
      </c>
      <c r="S35">
        <f>S31/(S31+S32)</f>
        <v>0.11583876221498368</v>
      </c>
      <c r="T35">
        <f>T31/(T31+T32)</f>
        <v>9.0888451642197651E-2</v>
      </c>
    </row>
    <row r="37" spans="1:20">
      <c r="B37" s="5" t="s">
        <v>13</v>
      </c>
      <c r="C37" s="3" t="s">
        <v>6</v>
      </c>
      <c r="D37" s="4" t="s">
        <v>7</v>
      </c>
      <c r="F37" s="5" t="s">
        <v>13</v>
      </c>
      <c r="G37" s="3" t="s">
        <v>6</v>
      </c>
      <c r="H37" s="4" t="s">
        <v>7</v>
      </c>
      <c r="J37" s="5" t="s">
        <v>13</v>
      </c>
      <c r="K37" s="3" t="s">
        <v>6</v>
      </c>
      <c r="L37" s="4" t="s">
        <v>7</v>
      </c>
      <c r="N37" s="5" t="s">
        <v>13</v>
      </c>
      <c r="O37" s="3" t="s">
        <v>6</v>
      </c>
      <c r="P37" s="4" t="s">
        <v>7</v>
      </c>
      <c r="R37" s="5" t="s">
        <v>13</v>
      </c>
      <c r="S37" s="3" t="s">
        <v>6</v>
      </c>
      <c r="T37" s="4" t="s">
        <v>7</v>
      </c>
    </row>
    <row r="38" spans="1:20">
      <c r="A38" s="6"/>
      <c r="B38" s="6"/>
      <c r="C38" s="6">
        <f>C35/C35</f>
        <v>1</v>
      </c>
      <c r="D38" s="6">
        <f>D35/C35</f>
        <v>1.0984012554755505</v>
      </c>
      <c r="E38" s="6"/>
      <c r="F38" s="6"/>
      <c r="G38" s="6">
        <f>G35/G35</f>
        <v>1</v>
      </c>
      <c r="H38" s="6">
        <f>H35/G35</f>
        <v>1.0743297056083803</v>
      </c>
      <c r="I38" s="6"/>
      <c r="J38" s="6"/>
      <c r="K38" s="6">
        <f>K35/K35</f>
        <v>1</v>
      </c>
      <c r="L38" s="6">
        <f>L35/K35</f>
        <v>0.98147137767474613</v>
      </c>
      <c r="M38" s="6"/>
      <c r="N38" s="6"/>
      <c r="O38" s="6">
        <f>O35/O35</f>
        <v>1</v>
      </c>
      <c r="P38" s="6">
        <f>P35/O35</f>
        <v>0.51450366348884591</v>
      </c>
      <c r="R38" s="6"/>
      <c r="S38" s="6">
        <f>S35/S35</f>
        <v>1</v>
      </c>
      <c r="T38" s="6">
        <f>T35/S35</f>
        <v>0.78461173016955177</v>
      </c>
    </row>
  </sheetData>
  <mergeCells count="10">
    <mergeCell ref="N24:P24"/>
    <mergeCell ref="R24:T24"/>
    <mergeCell ref="A4:M4"/>
    <mergeCell ref="B5:D5"/>
    <mergeCell ref="F5:H5"/>
    <mergeCell ref="J5:L5"/>
    <mergeCell ref="A23:M23"/>
    <mergeCell ref="B24:D24"/>
    <mergeCell ref="F24:H24"/>
    <mergeCell ref="J24:L24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1"/>
  <sheetViews>
    <sheetView workbookViewId="0">
      <selection activeCell="G18" sqref="G18"/>
    </sheetView>
  </sheetViews>
  <sheetFormatPr baseColWidth="10" defaultRowHeight="15" x14ac:dyDescent="0"/>
  <sheetData>
    <row r="2" spans="1:10">
      <c r="B2" s="1" t="s">
        <v>0</v>
      </c>
    </row>
    <row r="3" spans="1:10" ht="16" thickBot="1">
      <c r="A3" s="12" t="s">
        <v>1</v>
      </c>
      <c r="B3" s="12"/>
      <c r="C3" s="12"/>
      <c r="D3" s="12"/>
      <c r="E3" s="12"/>
      <c r="F3" s="12"/>
      <c r="G3" s="12"/>
      <c r="H3" s="12"/>
      <c r="I3" s="12"/>
      <c r="J3" s="12"/>
    </row>
    <row r="4" spans="1:10">
      <c r="A4" s="13" t="s">
        <v>16</v>
      </c>
      <c r="B4" s="7"/>
      <c r="C4" s="8" t="s">
        <v>2</v>
      </c>
      <c r="D4" s="8" t="s">
        <v>3</v>
      </c>
      <c r="E4" s="8" t="s">
        <v>4</v>
      </c>
      <c r="F4" s="8"/>
      <c r="G4" s="8"/>
      <c r="H4" s="8" t="s">
        <v>17</v>
      </c>
      <c r="I4" s="8" t="s">
        <v>18</v>
      </c>
      <c r="J4" s="8" t="s">
        <v>19</v>
      </c>
    </row>
    <row r="5" spans="1:10">
      <c r="A5" s="14"/>
      <c r="B5" s="9" t="s">
        <v>6</v>
      </c>
      <c r="C5">
        <f>'Pre-analysis'!C19</f>
        <v>1</v>
      </c>
      <c r="D5">
        <f>'Pre-analysis'!G19</f>
        <v>1</v>
      </c>
      <c r="E5">
        <f>'Pre-analysis'!K19</f>
        <v>1</v>
      </c>
      <c r="H5">
        <f>AVERAGE(C5:E5)</f>
        <v>1</v>
      </c>
      <c r="I5">
        <f>STDEV(C5:E5)</f>
        <v>0</v>
      </c>
      <c r="J5">
        <f>_xlfn.T.TEST(C5:E5,C6:E6,2,3)</f>
        <v>0.42264973081049262</v>
      </c>
    </row>
    <row r="6" spans="1:10">
      <c r="A6" s="14"/>
      <c r="B6" s="9" t="s">
        <v>7</v>
      </c>
      <c r="C6">
        <f>'Pre-analysis'!D19</f>
        <v>0.9996386238945616</v>
      </c>
      <c r="D6">
        <f>'Pre-analysis'!G19</f>
        <v>1</v>
      </c>
      <c r="E6">
        <f>'Pre-analysis'!K19</f>
        <v>1</v>
      </c>
      <c r="H6">
        <f>AVERAGE(C6:E6)</f>
        <v>0.99987954129818724</v>
      </c>
      <c r="I6">
        <f>STDEV(C6:E6)</f>
        <v>2.086405917535615E-4</v>
      </c>
    </row>
    <row r="7" spans="1:10">
      <c r="A7" s="10"/>
      <c r="B7" s="10"/>
      <c r="C7" s="10"/>
      <c r="D7" s="10"/>
      <c r="E7" s="10"/>
      <c r="F7" s="10"/>
      <c r="G7" s="10"/>
      <c r="H7" s="10"/>
      <c r="I7" s="10"/>
      <c r="J7" s="10"/>
    </row>
    <row r="8" spans="1:10" ht="16" thickBot="1">
      <c r="A8" s="12" t="s">
        <v>20</v>
      </c>
      <c r="B8" s="12"/>
      <c r="C8" s="12"/>
      <c r="D8" s="12"/>
      <c r="E8" s="12"/>
      <c r="F8" s="12"/>
      <c r="G8" s="12"/>
      <c r="H8" s="12"/>
      <c r="I8" s="12"/>
      <c r="J8" s="12"/>
    </row>
    <row r="9" spans="1:10">
      <c r="A9" s="13" t="s">
        <v>16</v>
      </c>
      <c r="B9" s="7"/>
      <c r="C9" s="8" t="s">
        <v>2</v>
      </c>
      <c r="D9" s="8" t="s">
        <v>3</v>
      </c>
      <c r="E9" s="8" t="s">
        <v>4</v>
      </c>
      <c r="F9" s="8" t="s">
        <v>21</v>
      </c>
      <c r="G9" s="8" t="s">
        <v>22</v>
      </c>
      <c r="H9" s="8" t="s">
        <v>17</v>
      </c>
      <c r="I9" s="8" t="s">
        <v>18</v>
      </c>
      <c r="J9" s="8" t="s">
        <v>19</v>
      </c>
    </row>
    <row r="10" spans="1:10">
      <c r="A10" s="14"/>
      <c r="B10" s="9" t="s">
        <v>6</v>
      </c>
      <c r="C10">
        <f>'Pre-analysis'!C38</f>
        <v>1</v>
      </c>
      <c r="D10">
        <f>'Pre-analysis'!G38</f>
        <v>1</v>
      </c>
      <c r="E10">
        <f>'Pre-analysis'!K38</f>
        <v>1</v>
      </c>
      <c r="F10">
        <f>'Pre-analysis'!G38</f>
        <v>1</v>
      </c>
      <c r="G10">
        <f>'Pre-analysis'!K38</f>
        <v>1</v>
      </c>
      <c r="H10">
        <f>AVERAGE(C10:G10)</f>
        <v>1</v>
      </c>
      <c r="I10">
        <f>STDEV(C10:G10)</f>
        <v>0</v>
      </c>
      <c r="J10">
        <f>_xlfn.T.TEST(C10:G10,C11:G11,2,3)</f>
        <v>0.37281031403287046</v>
      </c>
    </row>
    <row r="11" spans="1:10">
      <c r="A11" s="14"/>
      <c r="B11" s="9" t="s">
        <v>7</v>
      </c>
      <c r="C11">
        <f>'Pre-analysis'!D38</f>
        <v>1.0984012554755505</v>
      </c>
      <c r="D11">
        <f>'Pre-analysis'!H38</f>
        <v>1.0743297056083803</v>
      </c>
      <c r="E11">
        <f>'Pre-analysis'!L38</f>
        <v>0.98147137767474613</v>
      </c>
      <c r="F11">
        <f>'Pre-analysis'!P38</f>
        <v>0.51450366348884591</v>
      </c>
      <c r="G11">
        <f>'Pre-analysis'!T38</f>
        <v>0.78461173016955177</v>
      </c>
      <c r="H11">
        <f>AVERAGE(C11:G11)</f>
        <v>0.89066354648341495</v>
      </c>
      <c r="I11">
        <f>STDEV(C11:G11)</f>
        <v>0.24386344604545021</v>
      </c>
    </row>
  </sheetData>
  <mergeCells count="4">
    <mergeCell ref="A3:J3"/>
    <mergeCell ref="A4:A6"/>
    <mergeCell ref="A8:J8"/>
    <mergeCell ref="A9:A1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Pre-analysis</vt:lpstr>
      <vt:lpstr>Post-analysis</vt:lpstr>
    </vt:vector>
  </TitlesOfParts>
  <Company>membrane reafficking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Ioanna Oikonomidi</dc:creator>
  <cp:lastModifiedBy>Ioanna Oikonomidi</cp:lastModifiedBy>
  <dcterms:created xsi:type="dcterms:W3CDTF">2018-06-02T22:18:23Z</dcterms:created>
  <dcterms:modified xsi:type="dcterms:W3CDTF">2018-06-02T22:48:44Z</dcterms:modified>
</cp:coreProperties>
</file>