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ubén\Desktop\source files\"/>
    </mc:Choice>
  </mc:AlternateContent>
  <xr:revisionPtr revIDLastSave="0" documentId="13_ncr:1_{500017FC-3419-4854-BDA1-AD8D2EE8EBBB}" xr6:coauthVersionLast="37" xr6:coauthVersionMax="37" xr10:uidLastSave="{00000000-0000-0000-0000-000000000000}"/>
  <bookViews>
    <workbookView xWindow="0" yWindow="0" windowWidth="19200" windowHeight="6880" xr2:uid="{AFDA496A-8E7E-4E7A-AC6A-0D084281B0D7}"/>
  </bookViews>
  <sheets>
    <sheet name="Panel C 5' tri-phosphate RNA" sheetId="1" r:id="rId1"/>
    <sheet name="Panel F 5' monophosphate RNA" sheetId="2" r:id="rId2"/>
  </sheets>
  <calcPr calcId="1790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O25" i="1" l="1"/>
  <c r="P25" i="1"/>
  <c r="Q25" i="1"/>
  <c r="N25" i="1"/>
  <c r="O24" i="1"/>
  <c r="P24" i="1"/>
  <c r="Q24" i="1"/>
  <c r="N24" i="1"/>
  <c r="I64" i="1" l="1"/>
  <c r="J64" i="1"/>
  <c r="K64" i="1"/>
  <c r="H64" i="1"/>
  <c r="I51" i="1"/>
  <c r="J51" i="1"/>
  <c r="K51" i="1"/>
  <c r="H51" i="1"/>
  <c r="I34" i="1"/>
  <c r="J34" i="1"/>
  <c r="K34" i="1"/>
  <c r="H34" i="1"/>
  <c r="H30" i="1"/>
  <c r="I30" i="1"/>
  <c r="J30" i="1"/>
  <c r="K30" i="1"/>
  <c r="E26" i="1" l="1"/>
  <c r="F26" i="1"/>
  <c r="B26" i="1" l="1"/>
  <c r="I62" i="2"/>
  <c r="J62" i="2"/>
  <c r="K62" i="2"/>
  <c r="H62" i="2"/>
  <c r="I61" i="2"/>
  <c r="J61" i="2"/>
  <c r="K61" i="2"/>
  <c r="H61" i="2"/>
  <c r="N49" i="2"/>
  <c r="M49" i="2"/>
  <c r="H49" i="2"/>
  <c r="G49" i="2"/>
  <c r="N48" i="2"/>
  <c r="M48" i="2"/>
  <c r="H48" i="2"/>
  <c r="G48" i="2"/>
  <c r="N47" i="2"/>
  <c r="M47" i="2"/>
  <c r="H47" i="2"/>
  <c r="G47" i="2"/>
  <c r="N46" i="2"/>
  <c r="M46" i="2"/>
  <c r="H46" i="2"/>
  <c r="G46" i="2"/>
  <c r="N45" i="2"/>
  <c r="M45" i="2"/>
  <c r="H45" i="2"/>
  <c r="G45" i="2"/>
  <c r="N44" i="2"/>
  <c r="M44" i="2"/>
  <c r="H44" i="2"/>
  <c r="G44" i="2"/>
  <c r="G23" i="2"/>
  <c r="F23" i="2"/>
  <c r="E23" i="2"/>
  <c r="D23" i="2"/>
  <c r="C23" i="2"/>
  <c r="G8" i="2"/>
  <c r="F8" i="2"/>
  <c r="E8" i="2"/>
  <c r="D8" i="2"/>
  <c r="C8" i="2"/>
  <c r="G14" i="2" s="1"/>
  <c r="D27" i="2" l="1"/>
  <c r="D31" i="2" s="1"/>
  <c r="D28" i="2"/>
  <c r="D29" i="2"/>
  <c r="E27" i="2"/>
  <c r="E28" i="2"/>
  <c r="E29" i="2"/>
  <c r="F27" i="2"/>
  <c r="F28" i="2"/>
  <c r="F29" i="2"/>
  <c r="G27" i="2"/>
  <c r="G28" i="2"/>
  <c r="G29" i="2"/>
  <c r="D12" i="2"/>
  <c r="F12" i="2"/>
  <c r="D13" i="2"/>
  <c r="F13" i="2"/>
  <c r="D14" i="2"/>
  <c r="F14" i="2"/>
  <c r="E12" i="2"/>
  <c r="G12" i="2"/>
  <c r="E13" i="2"/>
  <c r="G13" i="2"/>
  <c r="E14" i="2"/>
  <c r="D30" i="2" l="1"/>
  <c r="G30" i="2"/>
  <c r="E31" i="2"/>
  <c r="F31" i="2"/>
  <c r="G31" i="2"/>
  <c r="E30" i="2"/>
  <c r="F30" i="2"/>
  <c r="G15" i="2"/>
  <c r="G16" i="2"/>
  <c r="F16" i="2"/>
  <c r="F15" i="2"/>
  <c r="E16" i="2"/>
  <c r="E15" i="2"/>
  <c r="D16" i="2"/>
  <c r="D15" i="2"/>
  <c r="E64" i="1" l="1"/>
  <c r="F64" i="1"/>
  <c r="C64" i="1"/>
  <c r="D64" i="1"/>
  <c r="B64" i="1"/>
  <c r="E63" i="1"/>
  <c r="F63" i="1"/>
  <c r="C63" i="1"/>
  <c r="D63" i="1"/>
  <c r="B63" i="1"/>
  <c r="C45" i="1"/>
  <c r="D45" i="1"/>
  <c r="E45" i="1"/>
  <c r="F45" i="1"/>
  <c r="B45" i="1"/>
  <c r="C26" i="1"/>
  <c r="D26" i="1"/>
  <c r="E9" i="1"/>
  <c r="F9" i="1"/>
  <c r="F15" i="1" s="1"/>
  <c r="C9" i="1"/>
  <c r="D9" i="1"/>
  <c r="B9" i="1"/>
  <c r="F14" i="1" s="1"/>
  <c r="K63" i="1" l="1"/>
  <c r="F12" i="1"/>
  <c r="F47" i="1"/>
  <c r="D49" i="1"/>
  <c r="E49" i="1"/>
  <c r="C49" i="1"/>
  <c r="E15" i="1"/>
  <c r="J15" i="1" s="1"/>
  <c r="E14" i="1"/>
  <c r="J14" i="1" s="1"/>
  <c r="C48" i="1"/>
  <c r="E47" i="1"/>
  <c r="C13" i="1"/>
  <c r="D47" i="1"/>
  <c r="F48" i="1"/>
  <c r="C47" i="1"/>
  <c r="K14" i="1"/>
  <c r="K15" i="1"/>
  <c r="I62" i="1"/>
  <c r="H63" i="1"/>
  <c r="I61" i="1"/>
  <c r="H62" i="1"/>
  <c r="H60" i="1"/>
  <c r="I60" i="1"/>
  <c r="H61" i="1"/>
  <c r="D14" i="1"/>
  <c r="D12" i="1"/>
  <c r="F13" i="1"/>
  <c r="C14" i="1"/>
  <c r="C12" i="1"/>
  <c r="E12" i="1"/>
  <c r="E13" i="1"/>
  <c r="K62" i="1"/>
  <c r="J63" i="1"/>
  <c r="J60" i="1"/>
  <c r="K61" i="1"/>
  <c r="J62" i="1"/>
  <c r="K60" i="1"/>
  <c r="J61" i="1"/>
  <c r="D13" i="1"/>
  <c r="D48" i="1"/>
  <c r="F49" i="1"/>
  <c r="E48" i="1"/>
  <c r="I63" i="1"/>
  <c r="C32" i="1"/>
  <c r="C30" i="1"/>
  <c r="E32" i="1"/>
  <c r="D31" i="1"/>
  <c r="F30" i="1"/>
  <c r="C31" i="1"/>
  <c r="F31" i="1"/>
  <c r="E30" i="1"/>
  <c r="D32" i="1"/>
  <c r="D30" i="1"/>
  <c r="F32" i="1"/>
  <c r="E31" i="1"/>
  <c r="K12" i="1" l="1"/>
  <c r="J13" i="1"/>
  <c r="K13" i="1"/>
  <c r="K16" i="1" s="1"/>
  <c r="C51" i="1"/>
  <c r="D51" i="1"/>
  <c r="C50" i="1"/>
  <c r="H50" i="1" s="1"/>
  <c r="F51" i="1"/>
  <c r="J12" i="1"/>
  <c r="J16" i="1" s="1"/>
  <c r="E16" i="1"/>
  <c r="I48" i="1"/>
  <c r="H47" i="1"/>
  <c r="C16" i="1"/>
  <c r="C15" i="1"/>
  <c r="I12" i="1" s="1"/>
  <c r="I47" i="1"/>
  <c r="D50" i="1"/>
  <c r="I50" i="1" s="1"/>
  <c r="H49" i="1"/>
  <c r="I49" i="1"/>
  <c r="D16" i="1"/>
  <c r="H48" i="1"/>
  <c r="E51" i="1"/>
  <c r="E50" i="1"/>
  <c r="J48" i="1" s="1"/>
  <c r="D15" i="1"/>
  <c r="F16" i="1"/>
  <c r="F50" i="1"/>
  <c r="D33" i="1"/>
  <c r="D34" i="1"/>
  <c r="C34" i="1"/>
  <c r="E34" i="1"/>
  <c r="F33" i="1"/>
  <c r="F34" i="1"/>
  <c r="C33" i="1"/>
  <c r="H33" i="1" s="1"/>
  <c r="E33" i="1"/>
  <c r="J33" i="1" s="1"/>
  <c r="K50" i="1" l="1"/>
  <c r="K33" i="1"/>
  <c r="K49" i="1"/>
  <c r="K32" i="1"/>
  <c r="H15" i="1"/>
  <c r="H13" i="1"/>
  <c r="I15" i="1"/>
  <c r="H14" i="1"/>
  <c r="H12" i="1"/>
  <c r="I13" i="1"/>
  <c r="I14" i="1"/>
  <c r="J50" i="1"/>
  <c r="K47" i="1"/>
  <c r="K48" i="1"/>
  <c r="J47" i="1"/>
  <c r="J49" i="1"/>
  <c r="H32" i="1"/>
  <c r="K31" i="1"/>
  <c r="I32" i="1"/>
  <c r="I33" i="1"/>
  <c r="J31" i="1"/>
  <c r="H31" i="1"/>
  <c r="I31" i="1"/>
  <c r="J32" i="1"/>
  <c r="I16" i="1" l="1"/>
  <c r="H16" i="1"/>
</calcChain>
</file>

<file path=xl/sharedStrings.xml><?xml version="1.0" encoding="utf-8"?>
<sst xmlns="http://schemas.openxmlformats.org/spreadsheetml/2006/main" count="275" uniqueCount="37">
  <si>
    <t>DBSLIII</t>
  </si>
  <si>
    <t>sfRNA</t>
  </si>
  <si>
    <t>EXP 1</t>
  </si>
  <si>
    <t>EXP 2</t>
  </si>
  <si>
    <t>average</t>
  </si>
  <si>
    <t>SD</t>
  </si>
  <si>
    <t>EXP 3</t>
  </si>
  <si>
    <t>EXP 4</t>
  </si>
  <si>
    <t>Exp 1</t>
  </si>
  <si>
    <t>Exp 2</t>
  </si>
  <si>
    <t>exp1</t>
  </si>
  <si>
    <t>exp2</t>
  </si>
  <si>
    <t>Decapped RNA-5' monophosphate RNA</t>
  </si>
  <si>
    <t>background substracted</t>
  </si>
  <si>
    <t>Replicate 1</t>
  </si>
  <si>
    <t>Replicate 2</t>
  </si>
  <si>
    <t>Replicate 3</t>
  </si>
  <si>
    <t>Average</t>
  </si>
  <si>
    <t>Normalized</t>
  </si>
  <si>
    <t>FXR2 MFI</t>
  </si>
  <si>
    <t>BRD4 MFI</t>
  </si>
  <si>
    <t>Normalized FXR2 MFI vs DBSLIII</t>
  </si>
  <si>
    <t>Normalized BRD4 MFI vs DBSLIII</t>
  </si>
  <si>
    <t>Substracted Background</t>
  </si>
  <si>
    <t>background</t>
  </si>
  <si>
    <t>Secondary Control</t>
  </si>
  <si>
    <t>Normalized vs DBSLIII</t>
  </si>
  <si>
    <t>EXP1</t>
  </si>
  <si>
    <t>EXP2</t>
  </si>
  <si>
    <t>EXP3</t>
  </si>
  <si>
    <t>Flow cytometry</t>
  </si>
  <si>
    <t>flow cytometry</t>
  </si>
  <si>
    <t>transfection of 5' triphosphate RNA</t>
  </si>
  <si>
    <t>Figure 7 panel C-sfRNA transfection and FMRP targets Mean Fluorescence Intensity</t>
  </si>
  <si>
    <t>Figure 7 panel F-sfRNA transfection and FMRP targets Mean Fluorescence Intensity</t>
  </si>
  <si>
    <t>EXP4</t>
  </si>
  <si>
    <r>
      <rPr>
        <b/>
        <i/>
        <sz val="11"/>
        <color theme="1"/>
        <rFont val="Calibri"/>
        <family val="2"/>
        <scheme val="minor"/>
      </rPr>
      <t>p</t>
    </r>
    <r>
      <rPr>
        <b/>
        <sz val="11"/>
        <color theme="1"/>
        <rFont val="Calibri"/>
        <family val="2"/>
        <scheme val="minor"/>
      </rPr>
      <t xml:space="preserve"> value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</si>
</sst>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0"/>
  </numFmts>
  <fonts count="6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5" tint="0.399975585192419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6">
    <xf numFmtId="0" fontId="0" fillId="0" borderId="0" xfId="0"/>
    <xf numFmtId="2" fontId="0" fillId="0" borderId="0" xfId="0" applyNumberFormat="1"/>
    <xf numFmtId="164" fontId="0" fillId="0" borderId="0" xfId="0" applyNumberFormat="1"/>
    <xf numFmtId="0" fontId="1" fillId="0" borderId="0" xfId="0" applyFont="1"/>
    <xf numFmtId="0" fontId="0" fillId="0" borderId="0" xfId="0" applyAlignment="1">
      <alignment horizontal="right"/>
    </xf>
    <xf numFmtId="0" fontId="2" fillId="2" borderId="0" xfId="0" applyFont="1" applyFill="1"/>
    <xf numFmtId="0" fontId="0" fillId="4" borderId="0" xfId="0" applyFill="1" applyAlignment="1">
      <alignment horizontal="right" indent="1"/>
    </xf>
    <xf numFmtId="0" fontId="0" fillId="0" borderId="0" xfId="0" applyFill="1"/>
    <xf numFmtId="0" fontId="2" fillId="0" borderId="0" xfId="0" applyFont="1" applyFill="1"/>
    <xf numFmtId="0" fontId="2" fillId="3" borderId="0" xfId="0" applyFont="1" applyFill="1" applyAlignment="1">
      <alignment horizontal="right"/>
    </xf>
    <xf numFmtId="0" fontId="2" fillId="0" borderId="0" xfId="0" applyFont="1"/>
    <xf numFmtId="0" fontId="3" fillId="2" borderId="0" xfId="0" applyFont="1" applyFill="1" applyAlignment="1">
      <alignment horizontal="right"/>
    </xf>
    <xf numFmtId="0" fontId="0" fillId="4" borderId="0" xfId="0" applyFill="1" applyAlignment="1">
      <alignment horizontal="right"/>
    </xf>
    <xf numFmtId="0" fontId="2" fillId="2" borderId="0" xfId="0" applyFont="1" applyFill="1" applyAlignment="1">
      <alignment horizontal="right"/>
    </xf>
    <xf numFmtId="0" fontId="4" fillId="4" borderId="0" xfId="0" applyFont="1" applyFill="1" applyAlignment="1">
      <alignment horizontal="right"/>
    </xf>
    <xf numFmtId="0" fontId="2" fillId="0" borderId="0" xfId="0" applyFont="1" applyFill="1" applyAlignment="1">
      <alignment horizontal="right"/>
    </xf>
    <xf numFmtId="0" fontId="0" fillId="4" borderId="0" xfId="0" applyFill="1"/>
    <xf numFmtId="165" fontId="0" fillId="0" borderId="0" xfId="0" applyNumberFormat="1"/>
    <xf numFmtId="0" fontId="2" fillId="3" borderId="0" xfId="0" applyFont="1" applyFill="1"/>
    <xf numFmtId="0" fontId="0" fillId="0" borderId="0" xfId="0" applyFill="1" applyAlignment="1">
      <alignment horizontal="right"/>
    </xf>
    <xf numFmtId="0" fontId="0" fillId="0" borderId="0" xfId="0" applyFill="1" applyAlignment="1"/>
    <xf numFmtId="0" fontId="0" fillId="7" borderId="0" xfId="0" applyFill="1"/>
    <xf numFmtId="0" fontId="0" fillId="2" borderId="0" xfId="0" applyFill="1" applyAlignment="1">
      <alignment horizontal="center"/>
    </xf>
    <xf numFmtId="0" fontId="0" fillId="6" borderId="0" xfId="0" applyFill="1" applyAlignment="1">
      <alignment horizontal="center"/>
    </xf>
    <xf numFmtId="0" fontId="0" fillId="5" borderId="0" xfId="0" applyFill="1" applyAlignment="1">
      <alignment horizontal="center"/>
    </xf>
    <xf numFmtId="0" fontId="0" fillId="0" borderId="0" xfId="0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solidFill>
                <a:schemeClr val="tx1"/>
              </a:solidFill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accent1">
                  <a:lumMod val="75000"/>
                </a:schemeClr>
              </a:solidFill>
              <a:ln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47D4-4BC5-9496-3FD3CF0B394D}"/>
              </c:ext>
            </c:extLst>
          </c:dPt>
          <c:dPt>
            <c:idx val="1"/>
            <c:invertIfNegative val="0"/>
            <c:bubble3D val="0"/>
            <c:spPr>
              <a:solidFill>
                <a:srgbClr val="FF0000"/>
              </a:solidFill>
              <a:ln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47D4-4BC5-9496-3FD3CF0B394D}"/>
              </c:ext>
            </c:extLst>
          </c:dPt>
          <c:errBars>
            <c:errBarType val="both"/>
            <c:errValType val="cust"/>
            <c:noEndCap val="0"/>
            <c:plus>
              <c:numRef>
                <c:f>'Panel C 5'' tri-phosphate RNA'!$E$64:$F$64</c:f>
                <c:numCache>
                  <c:formatCode>General</c:formatCode>
                  <c:ptCount val="2"/>
                  <c:pt idx="0">
                    <c:v>80.475669200904036</c:v>
                  </c:pt>
                  <c:pt idx="1">
                    <c:v>34.510867853474792</c:v>
                  </c:pt>
                </c:numCache>
              </c:numRef>
            </c:plus>
            <c:minus>
              <c:numRef>
                <c:f>'Panel C 5'' tri-phosphate RNA'!$E$64:$F$64</c:f>
                <c:numCache>
                  <c:formatCode>General</c:formatCode>
                  <c:ptCount val="2"/>
                  <c:pt idx="0">
                    <c:v>80.475669200904036</c:v>
                  </c:pt>
                  <c:pt idx="1">
                    <c:v>34.510867853474792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'Panel C 5'' tri-phosphate RNA'!$E$5:$F$5</c:f>
              <c:strCache>
                <c:ptCount val="2"/>
                <c:pt idx="0">
                  <c:v>DBSLIII</c:v>
                </c:pt>
                <c:pt idx="1">
                  <c:v>sfRNA</c:v>
                </c:pt>
              </c:strCache>
            </c:strRef>
          </c:cat>
          <c:val>
            <c:numRef>
              <c:f>'Panel C 5'' tri-phosphate RNA'!$E$63:$F$63</c:f>
              <c:numCache>
                <c:formatCode>General</c:formatCode>
                <c:ptCount val="2"/>
                <c:pt idx="0">
                  <c:v>1639.6666666666667</c:v>
                </c:pt>
                <c:pt idx="1">
                  <c:v>2589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47D4-4BC5-9496-3FD3CF0B394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47498040"/>
        <c:axId val="447498368"/>
      </c:barChart>
      <c:catAx>
        <c:axId val="4474980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s-ES"/>
          </a:p>
        </c:txPr>
        <c:crossAx val="447498368"/>
        <c:crosses val="autoZero"/>
        <c:auto val="1"/>
        <c:lblAlgn val="ctr"/>
        <c:lblOffset val="100"/>
        <c:noMultiLvlLbl val="0"/>
      </c:catAx>
      <c:valAx>
        <c:axId val="447498368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s-ES" sz="1200" b="1" baseline="0">
                    <a:solidFill>
                      <a:schemeClr val="tx1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BRD4 MFI</a:t>
                </a:r>
                <a:endParaRPr lang="es-ES" sz="1200" b="1">
                  <a:solidFill>
                    <a:schemeClr val="tx1"/>
                  </a:solidFill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s-E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s-ES"/>
          </a:p>
        </c:txPr>
        <c:crossAx val="44749804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57</xdr:row>
      <xdr:rowOff>19050</xdr:rowOff>
    </xdr:from>
    <xdr:to>
      <xdr:col>6</xdr:col>
      <xdr:colOff>34925</xdr:colOff>
      <xdr:row>72</xdr:row>
      <xdr:rowOff>0</xdr:rowOff>
    </xdr:to>
    <xdr:graphicFrame macro="">
      <xdr:nvGraphicFramePr>
        <xdr:cNvPr id="10" name="Gráfico 9">
          <a:extLst>
            <a:ext uri="{FF2B5EF4-FFF2-40B4-BE49-F238E27FC236}">
              <a16:creationId xmlns:a16="http://schemas.microsoft.com/office/drawing/2014/main" id="{12D94E99-8946-47C1-BA6A-D8B720E6032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C24A10-AD2F-475E-BB57-C47FC68D33F5}">
  <dimension ref="A1:Q65"/>
  <sheetViews>
    <sheetView tabSelected="1" topLeftCell="K3" zoomScale="80" zoomScaleNormal="80" workbookViewId="0">
      <selection activeCell="S25" sqref="S25"/>
    </sheetView>
  </sheetViews>
  <sheetFormatPr baseColWidth="10" defaultRowHeight="14.5" x14ac:dyDescent="0.35"/>
  <cols>
    <col min="1" max="1" width="77.81640625" customWidth="1"/>
    <col min="2" max="2" width="19.54296875" customWidth="1"/>
    <col min="3" max="4" width="11" bestFit="1" customWidth="1"/>
    <col min="5" max="6" width="11.36328125" bestFit="1" customWidth="1"/>
    <col min="14" max="14" width="12.26953125" bestFit="1" customWidth="1"/>
  </cols>
  <sheetData>
    <row r="1" spans="1:17" x14ac:dyDescent="0.35">
      <c r="A1" s="5" t="s">
        <v>33</v>
      </c>
    </row>
    <row r="2" spans="1:17" x14ac:dyDescent="0.35">
      <c r="A2" s="5" t="s">
        <v>30</v>
      </c>
    </row>
    <row r="3" spans="1:17" x14ac:dyDescent="0.35">
      <c r="A3" s="5" t="s">
        <v>32</v>
      </c>
      <c r="D3" s="7"/>
      <c r="F3" s="7"/>
    </row>
    <row r="4" spans="1:17" x14ac:dyDescent="0.35">
      <c r="A4" s="6" t="s">
        <v>2</v>
      </c>
      <c r="B4" s="10" t="s">
        <v>24</v>
      </c>
      <c r="C4" s="24" t="s">
        <v>19</v>
      </c>
      <c r="D4" s="24"/>
      <c r="E4" s="23" t="s">
        <v>20</v>
      </c>
      <c r="F4" s="23"/>
    </row>
    <row r="5" spans="1:17" x14ac:dyDescent="0.35">
      <c r="B5" s="8" t="s">
        <v>25</v>
      </c>
      <c r="C5" s="8" t="s">
        <v>0</v>
      </c>
      <c r="D5" s="8" t="s">
        <v>1</v>
      </c>
      <c r="E5" s="8" t="s">
        <v>0</v>
      </c>
      <c r="F5" s="8" t="s">
        <v>1</v>
      </c>
    </row>
    <row r="6" spans="1:17" x14ac:dyDescent="0.35">
      <c r="A6" s="9" t="s">
        <v>14</v>
      </c>
      <c r="B6">
        <v>297</v>
      </c>
      <c r="C6">
        <v>963</v>
      </c>
      <c r="D6">
        <v>1338</v>
      </c>
      <c r="E6">
        <v>4047</v>
      </c>
      <c r="F6">
        <v>5035</v>
      </c>
    </row>
    <row r="7" spans="1:17" x14ac:dyDescent="0.35">
      <c r="A7" s="9" t="s">
        <v>15</v>
      </c>
      <c r="B7">
        <v>228</v>
      </c>
      <c r="C7">
        <v>958</v>
      </c>
      <c r="D7">
        <v>1322</v>
      </c>
      <c r="E7">
        <v>3997</v>
      </c>
      <c r="F7">
        <v>5011</v>
      </c>
    </row>
    <row r="8" spans="1:17" x14ac:dyDescent="0.35">
      <c r="A8" s="9" t="s">
        <v>16</v>
      </c>
      <c r="B8">
        <v>289</v>
      </c>
      <c r="C8">
        <v>966</v>
      </c>
      <c r="D8">
        <v>1305</v>
      </c>
      <c r="E8">
        <v>4015</v>
      </c>
      <c r="F8">
        <v>5005</v>
      </c>
      <c r="H8" s="22" t="s">
        <v>26</v>
      </c>
      <c r="I8" s="22"/>
      <c r="N8" s="22" t="s">
        <v>26</v>
      </c>
      <c r="O8" s="22"/>
    </row>
    <row r="9" spans="1:17" x14ac:dyDescent="0.35">
      <c r="A9" s="9" t="s">
        <v>4</v>
      </c>
      <c r="B9">
        <f>AVERAGE(B6:B8)</f>
        <v>271.33333333333331</v>
      </c>
      <c r="C9">
        <f t="shared" ref="C9:D9" si="0">AVERAGE(C6:C8)</f>
        <v>962.33333333333337</v>
      </c>
      <c r="D9">
        <f t="shared" si="0"/>
        <v>1321.6666666666667</v>
      </c>
      <c r="E9" s="2">
        <f t="shared" ref="E9:F9" si="1">AVERAGE(E6:E8)</f>
        <v>4019.6666666666665</v>
      </c>
      <c r="F9" s="2">
        <f t="shared" si="1"/>
        <v>5017</v>
      </c>
      <c r="H9" s="7"/>
      <c r="I9" s="7"/>
      <c r="J9" s="7"/>
      <c r="K9" s="7"/>
      <c r="N9" s="7"/>
      <c r="O9" s="7"/>
      <c r="P9" s="7"/>
      <c r="Q9" s="7"/>
    </row>
    <row r="10" spans="1:17" x14ac:dyDescent="0.35">
      <c r="A10" s="9"/>
      <c r="C10" s="24" t="s">
        <v>19</v>
      </c>
      <c r="D10" s="24"/>
      <c r="E10" s="23" t="s">
        <v>20</v>
      </c>
      <c r="F10" s="23"/>
      <c r="H10" s="24" t="s">
        <v>19</v>
      </c>
      <c r="I10" s="24"/>
      <c r="J10" s="23" t="s">
        <v>20</v>
      </c>
      <c r="K10" s="23"/>
      <c r="N10" s="24" t="s">
        <v>19</v>
      </c>
      <c r="O10" s="24"/>
      <c r="P10" s="23" t="s">
        <v>20</v>
      </c>
      <c r="Q10" s="23"/>
    </row>
    <row r="11" spans="1:17" x14ac:dyDescent="0.35">
      <c r="C11" s="8" t="s">
        <v>0</v>
      </c>
      <c r="D11" s="8" t="s">
        <v>1</v>
      </c>
      <c r="E11" s="8" t="s">
        <v>0</v>
      </c>
      <c r="F11" s="8" t="s">
        <v>1</v>
      </c>
      <c r="H11" s="8" t="s">
        <v>0</v>
      </c>
      <c r="I11" s="8" t="s">
        <v>1</v>
      </c>
      <c r="J11" s="8" t="s">
        <v>0</v>
      </c>
      <c r="K11" s="8" t="s">
        <v>1</v>
      </c>
      <c r="N11" s="8" t="s">
        <v>0</v>
      </c>
      <c r="O11" s="8" t="s">
        <v>1</v>
      </c>
      <c r="P11" s="8" t="s">
        <v>0</v>
      </c>
      <c r="Q11" s="8" t="s">
        <v>1</v>
      </c>
    </row>
    <row r="12" spans="1:17" x14ac:dyDescent="0.35">
      <c r="A12" s="11" t="s">
        <v>23</v>
      </c>
      <c r="B12" s="9" t="s">
        <v>14</v>
      </c>
      <c r="C12" s="2">
        <f t="shared" ref="C12:D12" si="2">C6-$B$9</f>
        <v>691.66666666666674</v>
      </c>
      <c r="D12" s="2">
        <f t="shared" si="2"/>
        <v>1066.6666666666667</v>
      </c>
      <c r="E12" s="2">
        <f t="shared" ref="E12:F14" si="3">E6-$B$9</f>
        <v>3775.6666666666665</v>
      </c>
      <c r="F12" s="2">
        <f t="shared" si="3"/>
        <v>4763.666666666667</v>
      </c>
      <c r="G12" s="9" t="s">
        <v>14</v>
      </c>
      <c r="H12">
        <f t="shared" ref="H12:I15" si="4">C12/$C$15</f>
        <v>1.000964785335263</v>
      </c>
      <c r="I12">
        <f t="shared" si="4"/>
        <v>1.5436565364206465</v>
      </c>
      <c r="J12">
        <f t="shared" ref="J12:K15" si="5">E12/$E$15</f>
        <v>1.0072921298354824</v>
      </c>
      <c r="K12">
        <f t="shared" si="5"/>
        <v>1.2708759448643843</v>
      </c>
      <c r="L12" s="16" t="s">
        <v>27</v>
      </c>
      <c r="M12" s="9" t="s">
        <v>14</v>
      </c>
      <c r="N12">
        <v>1.000964785335263</v>
      </c>
      <c r="O12">
        <v>1.5436565364206465</v>
      </c>
      <c r="P12">
        <v>1.0072921298354824</v>
      </c>
      <c r="Q12">
        <v>1.2708759448643843</v>
      </c>
    </row>
    <row r="13" spans="1:17" x14ac:dyDescent="0.35">
      <c r="A13" s="4"/>
      <c r="B13" s="9" t="s">
        <v>15</v>
      </c>
      <c r="C13" s="2">
        <f>C7-$B$9</f>
        <v>686.66666666666674</v>
      </c>
      <c r="D13" s="2">
        <f>D7-$B$9</f>
        <v>1050.6666666666667</v>
      </c>
      <c r="E13" s="2">
        <f t="shared" si="3"/>
        <v>3725.6666666666665</v>
      </c>
      <c r="F13" s="2">
        <f t="shared" si="3"/>
        <v>4739.666666666667</v>
      </c>
      <c r="G13" s="9" t="s">
        <v>15</v>
      </c>
      <c r="H13">
        <f t="shared" si="4"/>
        <v>0.99372889532079123</v>
      </c>
      <c r="I13">
        <f t="shared" si="4"/>
        <v>1.5205016883743367</v>
      </c>
      <c r="J13">
        <f t="shared" si="5"/>
        <v>0.99395286794130733</v>
      </c>
      <c r="K13">
        <f t="shared" si="5"/>
        <v>1.2644730991551802</v>
      </c>
      <c r="M13" s="9" t="s">
        <v>15</v>
      </c>
      <c r="N13">
        <v>0.99372889532079123</v>
      </c>
      <c r="O13">
        <v>1.5205016883743367</v>
      </c>
      <c r="P13">
        <v>0.99395286794130733</v>
      </c>
      <c r="Q13">
        <v>1.2644730991551802</v>
      </c>
    </row>
    <row r="14" spans="1:17" x14ac:dyDescent="0.35">
      <c r="A14" s="4"/>
      <c r="B14" s="9" t="s">
        <v>16</v>
      </c>
      <c r="C14" s="2">
        <f>C8-$B$9</f>
        <v>694.66666666666674</v>
      </c>
      <c r="D14" s="2">
        <f>D8-$B$9</f>
        <v>1033.6666666666667</v>
      </c>
      <c r="E14" s="2">
        <f t="shared" si="3"/>
        <v>3743.6666666666665</v>
      </c>
      <c r="F14" s="2">
        <f t="shared" si="3"/>
        <v>4733.666666666667</v>
      </c>
      <c r="G14" s="9" t="s">
        <v>16</v>
      </c>
      <c r="H14">
        <f t="shared" si="4"/>
        <v>1.005306319343946</v>
      </c>
      <c r="I14">
        <f t="shared" si="4"/>
        <v>1.4958996623251328</v>
      </c>
      <c r="J14">
        <f t="shared" si="5"/>
        <v>0.99875500222321034</v>
      </c>
      <c r="K14">
        <f t="shared" si="5"/>
        <v>1.2628723877278791</v>
      </c>
      <c r="M14" s="9" t="s">
        <v>16</v>
      </c>
      <c r="N14">
        <v>1.005306319343946</v>
      </c>
      <c r="O14">
        <v>1.4958996623251328</v>
      </c>
      <c r="P14">
        <v>0.99875500222321034</v>
      </c>
      <c r="Q14">
        <v>1.2628723877278791</v>
      </c>
    </row>
    <row r="15" spans="1:17" x14ac:dyDescent="0.35">
      <c r="A15" s="4"/>
      <c r="B15" s="9" t="s">
        <v>4</v>
      </c>
      <c r="C15" s="2">
        <f t="shared" ref="C15:D15" si="6">AVERAGE(C12:C14)</f>
        <v>691</v>
      </c>
      <c r="D15" s="2">
        <f t="shared" si="6"/>
        <v>1050.3333333333333</v>
      </c>
      <c r="E15" s="2">
        <f t="shared" ref="E15:F15" si="7">E9-$B$9</f>
        <v>3748.333333333333</v>
      </c>
      <c r="F15" s="2">
        <f t="shared" si="7"/>
        <v>4745.666666666667</v>
      </c>
      <c r="G15" s="9" t="s">
        <v>4</v>
      </c>
      <c r="H15">
        <f t="shared" si="4"/>
        <v>1</v>
      </c>
      <c r="I15">
        <f t="shared" si="4"/>
        <v>1.5200192957067051</v>
      </c>
      <c r="J15">
        <f t="shared" si="5"/>
        <v>1</v>
      </c>
      <c r="K15">
        <f t="shared" si="5"/>
        <v>1.2660738105824814</v>
      </c>
      <c r="L15" s="16" t="s">
        <v>28</v>
      </c>
      <c r="M15" s="9" t="s">
        <v>14</v>
      </c>
      <c r="N15">
        <v>1.0076786769049026</v>
      </c>
      <c r="O15">
        <v>1.2876550502067337</v>
      </c>
      <c r="P15">
        <v>1.0025831449790121</v>
      </c>
      <c r="Q15">
        <v>1.0299483371004199</v>
      </c>
    </row>
    <row r="16" spans="1:17" x14ac:dyDescent="0.35">
      <c r="A16" s="4"/>
      <c r="B16" s="9" t="s">
        <v>5</v>
      </c>
      <c r="C16" s="1">
        <f t="shared" ref="C16:F16" si="8">STDEVA(C12:C14)</f>
        <v>4.0414518843273806</v>
      </c>
      <c r="D16" s="1">
        <f t="shared" si="8"/>
        <v>16.502525059315417</v>
      </c>
      <c r="E16" s="1">
        <f t="shared" si="8"/>
        <v>25.324559884296772</v>
      </c>
      <c r="F16" s="1">
        <f t="shared" si="8"/>
        <v>15.874507866387544</v>
      </c>
      <c r="G16" s="9" t="s">
        <v>5</v>
      </c>
      <c r="H16">
        <f>STDEVA(H12:H14)</f>
        <v>5.8487002667544892E-3</v>
      </c>
      <c r="I16">
        <f>STDEVA(I12:I14)</f>
        <v>2.3882091258054104E-2</v>
      </c>
      <c r="J16">
        <f t="shared" ref="J16:K16" si="9">STDEVA(J12:J14)</f>
        <v>6.756218733027116E-3</v>
      </c>
      <c r="K16">
        <f t="shared" si="9"/>
        <v>4.2350843574177474E-3</v>
      </c>
      <c r="M16" s="9" t="s">
        <v>15</v>
      </c>
      <c r="N16">
        <v>1.0059066745422327</v>
      </c>
      <c r="O16">
        <v>1.2711163614884819</v>
      </c>
      <c r="P16">
        <v>1.0037939941879239</v>
      </c>
      <c r="Q16">
        <v>1.0280109783661608</v>
      </c>
    </row>
    <row r="17" spans="1:17" x14ac:dyDescent="0.35">
      <c r="A17" s="4"/>
      <c r="M17" s="9" t="s">
        <v>16</v>
      </c>
      <c r="N17">
        <v>0.98641464855286476</v>
      </c>
      <c r="O17">
        <v>1.2823390431187243</v>
      </c>
      <c r="P17">
        <v>0.99362286083306428</v>
      </c>
      <c r="Q17">
        <v>1.0231675815305135</v>
      </c>
    </row>
    <row r="18" spans="1:17" x14ac:dyDescent="0.35">
      <c r="A18" s="4"/>
      <c r="L18" s="16" t="s">
        <v>29</v>
      </c>
      <c r="M18" s="9" t="s">
        <v>14</v>
      </c>
      <c r="N18">
        <v>0.95488721804511278</v>
      </c>
      <c r="O18">
        <v>1.8402255639097747</v>
      </c>
      <c r="P18">
        <v>0.99780364594772664</v>
      </c>
      <c r="Q18">
        <v>1.1691192620250384</v>
      </c>
    </row>
    <row r="19" spans="1:17" x14ac:dyDescent="0.35">
      <c r="A19" s="4"/>
      <c r="M19" s="9" t="s">
        <v>15</v>
      </c>
      <c r="N19">
        <v>1.005639097744361</v>
      </c>
      <c r="O19">
        <v>1.7161654135338347</v>
      </c>
      <c r="P19">
        <v>1.0030748956731823</v>
      </c>
      <c r="Q19">
        <v>1.1934987920052711</v>
      </c>
    </row>
    <row r="20" spans="1:17" x14ac:dyDescent="0.35">
      <c r="A20" s="4"/>
      <c r="M20" s="9" t="s">
        <v>16</v>
      </c>
      <c r="N20">
        <v>1.0394736842105263</v>
      </c>
      <c r="O20">
        <v>1.8345864661654137</v>
      </c>
      <c r="P20">
        <v>0.99912145837909061</v>
      </c>
      <c r="Q20">
        <v>1.1796617614759499</v>
      </c>
    </row>
    <row r="21" spans="1:17" x14ac:dyDescent="0.35">
      <c r="A21" s="4"/>
      <c r="B21" s="10" t="s">
        <v>24</v>
      </c>
      <c r="C21" s="24" t="s">
        <v>19</v>
      </c>
      <c r="D21" s="24"/>
      <c r="E21" s="23" t="s">
        <v>20</v>
      </c>
      <c r="F21" s="23"/>
      <c r="L21" s="16" t="s">
        <v>35</v>
      </c>
      <c r="M21" s="9" t="s">
        <v>14</v>
      </c>
      <c r="N21">
        <v>1.0018709073900842</v>
      </c>
      <c r="O21">
        <v>1.4929840972871844</v>
      </c>
      <c r="P21">
        <v>0.94348444805854847</v>
      </c>
      <c r="Q21">
        <v>1.5582435454360641</v>
      </c>
    </row>
    <row r="22" spans="1:17" x14ac:dyDescent="0.35">
      <c r="A22" s="12" t="s">
        <v>3</v>
      </c>
      <c r="B22" s="8" t="s">
        <v>25</v>
      </c>
      <c r="C22" s="8" t="s">
        <v>0</v>
      </c>
      <c r="D22" s="8" t="s">
        <v>1</v>
      </c>
      <c r="E22" s="8" t="s">
        <v>0</v>
      </c>
      <c r="F22" s="8" t="s">
        <v>1</v>
      </c>
      <c r="M22" s="9" t="s">
        <v>15</v>
      </c>
      <c r="N22">
        <v>0.98783910196445279</v>
      </c>
      <c r="O22">
        <v>1.4677268475210479</v>
      </c>
      <c r="P22">
        <v>1.0245984956291929</v>
      </c>
      <c r="Q22">
        <v>1.6003252693636918</v>
      </c>
    </row>
    <row r="23" spans="1:17" x14ac:dyDescent="0.35">
      <c r="A23" s="9" t="s">
        <v>14</v>
      </c>
      <c r="B23">
        <v>406</v>
      </c>
      <c r="C23">
        <v>2098</v>
      </c>
      <c r="D23">
        <v>2572</v>
      </c>
      <c r="E23">
        <v>4532</v>
      </c>
      <c r="F23">
        <v>4645</v>
      </c>
      <c r="M23" s="9" t="s">
        <v>16</v>
      </c>
      <c r="N23">
        <v>1.0102899906454632</v>
      </c>
      <c r="O23">
        <v>1.3919550982226381</v>
      </c>
      <c r="P23">
        <v>1.0319170563122586</v>
      </c>
      <c r="Q23">
        <v>1.5783695873144947</v>
      </c>
    </row>
    <row r="24" spans="1:17" x14ac:dyDescent="0.35">
      <c r="A24" s="9" t="s">
        <v>15</v>
      </c>
      <c r="B24">
        <v>406</v>
      </c>
      <c r="C24">
        <v>2095</v>
      </c>
      <c r="D24">
        <v>2544</v>
      </c>
      <c r="E24">
        <v>4537</v>
      </c>
      <c r="F24">
        <v>4637</v>
      </c>
      <c r="M24" s="9" t="s">
        <v>17</v>
      </c>
      <c r="N24">
        <f>AVERAGE(N12:N23)</f>
        <v>1</v>
      </c>
      <c r="O24">
        <f t="shared" ref="O24:Q24" si="10">AVERAGE(O12:O23)</f>
        <v>1.5120676523811625</v>
      </c>
      <c r="P24">
        <f t="shared" si="10"/>
        <v>0.99999999999999989</v>
      </c>
      <c r="Q24">
        <f t="shared" si="10"/>
        <v>1.2632138788637539</v>
      </c>
    </row>
    <row r="25" spans="1:17" x14ac:dyDescent="0.35">
      <c r="A25" s="9" t="s">
        <v>16</v>
      </c>
      <c r="B25">
        <v>364</v>
      </c>
      <c r="C25">
        <v>2062</v>
      </c>
      <c r="D25">
        <v>2563</v>
      </c>
      <c r="E25">
        <v>4495</v>
      </c>
      <c r="F25">
        <v>4617</v>
      </c>
      <c r="H25" s="25"/>
      <c r="I25" s="25"/>
      <c r="M25" s="9" t="s">
        <v>5</v>
      </c>
      <c r="N25">
        <f>STDEV(N12:N23)</f>
        <v>1.9608052969795974E-2</v>
      </c>
      <c r="O25">
        <f t="shared" ref="O25:Q25" si="11">STDEV(O12:O23)</f>
        <v>0.19832099323616151</v>
      </c>
      <c r="P25">
        <f t="shared" si="11"/>
        <v>2.1289926745212913E-2</v>
      </c>
      <c r="Q25">
        <f t="shared" si="11"/>
        <v>0.21065277605419205</v>
      </c>
    </row>
    <row r="26" spans="1:17" x14ac:dyDescent="0.35">
      <c r="A26" s="9" t="s">
        <v>17</v>
      </c>
      <c r="B26">
        <f>AVERAGE(B23:B25)</f>
        <v>392</v>
      </c>
      <c r="C26">
        <f t="shared" ref="C26:F26" si="12">AVERAGE(C23:C25)</f>
        <v>2085</v>
      </c>
      <c r="D26">
        <f t="shared" si="12"/>
        <v>2559.6666666666665</v>
      </c>
      <c r="E26">
        <f t="shared" si="12"/>
        <v>4521.333333333333</v>
      </c>
      <c r="F26">
        <f t="shared" si="12"/>
        <v>4633</v>
      </c>
      <c r="H26" s="22" t="s">
        <v>26</v>
      </c>
      <c r="I26" s="22"/>
      <c r="M26" s="9" t="s">
        <v>36</v>
      </c>
      <c r="O26">
        <v>1.215148567538502E-6</v>
      </c>
      <c r="Q26">
        <v>6.047425448904983E-4</v>
      </c>
    </row>
    <row r="27" spans="1:17" x14ac:dyDescent="0.35">
      <c r="A27" s="9"/>
      <c r="H27" s="7"/>
      <c r="I27" s="7"/>
      <c r="J27" s="7"/>
      <c r="K27" s="7"/>
      <c r="M27" s="4"/>
    </row>
    <row r="28" spans="1:17" x14ac:dyDescent="0.35">
      <c r="A28" s="9"/>
      <c r="C28" s="24" t="s">
        <v>19</v>
      </c>
      <c r="D28" s="24"/>
      <c r="E28" s="23" t="s">
        <v>20</v>
      </c>
      <c r="F28" s="23"/>
      <c r="H28" s="24" t="s">
        <v>19</v>
      </c>
      <c r="I28" s="24"/>
      <c r="J28" s="23" t="s">
        <v>20</v>
      </c>
      <c r="K28" s="23"/>
    </row>
    <row r="29" spans="1:17" x14ac:dyDescent="0.35">
      <c r="C29" s="8" t="s">
        <v>0</v>
      </c>
      <c r="D29" s="8" t="s">
        <v>1</v>
      </c>
      <c r="E29" s="8" t="s">
        <v>0</v>
      </c>
      <c r="F29" s="8" t="s">
        <v>1</v>
      </c>
      <c r="H29" s="8" t="s">
        <v>0</v>
      </c>
      <c r="I29" s="8" t="s">
        <v>1</v>
      </c>
      <c r="J29" s="8" t="s">
        <v>0</v>
      </c>
      <c r="K29" s="8" t="s">
        <v>1</v>
      </c>
    </row>
    <row r="30" spans="1:17" x14ac:dyDescent="0.35">
      <c r="A30" s="13" t="s">
        <v>23</v>
      </c>
      <c r="B30" s="9" t="s">
        <v>14</v>
      </c>
      <c r="C30">
        <f t="shared" ref="C30:F32" si="13">C23-$B$26</f>
        <v>1706</v>
      </c>
      <c r="D30">
        <f t="shared" si="13"/>
        <v>2180</v>
      </c>
      <c r="E30">
        <f t="shared" si="13"/>
        <v>4140</v>
      </c>
      <c r="F30">
        <f t="shared" si="13"/>
        <v>4253</v>
      </c>
      <c r="G30" s="9" t="s">
        <v>14</v>
      </c>
      <c r="H30">
        <f t="shared" ref="H30:I33" si="14">C30/$C$33</f>
        <v>1.0076786769049026</v>
      </c>
      <c r="I30">
        <f t="shared" si="14"/>
        <v>1.2876550502067337</v>
      </c>
      <c r="J30">
        <f>E30/$E$33</f>
        <v>1.0025831449790121</v>
      </c>
      <c r="K30">
        <f>F30/$E$33</f>
        <v>1.0299483371004199</v>
      </c>
    </row>
    <row r="31" spans="1:17" x14ac:dyDescent="0.35">
      <c r="B31" s="9" t="s">
        <v>15</v>
      </c>
      <c r="C31">
        <f t="shared" si="13"/>
        <v>1703</v>
      </c>
      <c r="D31">
        <f t="shared" si="13"/>
        <v>2152</v>
      </c>
      <c r="E31">
        <f t="shared" si="13"/>
        <v>4145</v>
      </c>
      <c r="F31">
        <f t="shared" si="13"/>
        <v>4245</v>
      </c>
      <c r="G31" s="9" t="s">
        <v>15</v>
      </c>
      <c r="H31">
        <f t="shared" si="14"/>
        <v>1.0059066745422327</v>
      </c>
      <c r="I31">
        <f t="shared" si="14"/>
        <v>1.2711163614884819</v>
      </c>
      <c r="J31">
        <f t="shared" ref="J31:J33" si="15">E31/$E$33</f>
        <v>1.0037939941879239</v>
      </c>
      <c r="K31">
        <f t="shared" ref="K31:K33" si="16">F31/$E$33</f>
        <v>1.0280109783661608</v>
      </c>
    </row>
    <row r="32" spans="1:17" x14ac:dyDescent="0.35">
      <c r="B32" s="9" t="s">
        <v>16</v>
      </c>
      <c r="C32">
        <f t="shared" si="13"/>
        <v>1670</v>
      </c>
      <c r="D32">
        <f t="shared" si="13"/>
        <v>2171</v>
      </c>
      <c r="E32">
        <f t="shared" si="13"/>
        <v>4103</v>
      </c>
      <c r="F32">
        <f t="shared" si="13"/>
        <v>4225</v>
      </c>
      <c r="G32" s="9" t="s">
        <v>16</v>
      </c>
      <c r="H32">
        <f t="shared" si="14"/>
        <v>0.98641464855286476</v>
      </c>
      <c r="I32">
        <f t="shared" si="14"/>
        <v>1.2823390431187243</v>
      </c>
      <c r="J32">
        <f t="shared" si="15"/>
        <v>0.99362286083306428</v>
      </c>
      <c r="K32">
        <f t="shared" si="16"/>
        <v>1.0231675815305135</v>
      </c>
    </row>
    <row r="33" spans="1:11" x14ac:dyDescent="0.35">
      <c r="B33" s="9" t="s">
        <v>4</v>
      </c>
      <c r="C33">
        <f t="shared" ref="C33:D33" si="17">AVERAGE(C30:C32)</f>
        <v>1693</v>
      </c>
      <c r="D33">
        <f t="shared" si="17"/>
        <v>2167.6666666666665</v>
      </c>
      <c r="E33" s="2">
        <f t="shared" ref="E33" si="18">AVERAGE(E30:E32)</f>
        <v>4129.333333333333</v>
      </c>
      <c r="F33">
        <f t="shared" ref="F33" si="19">AVERAGE(F30:F32)</f>
        <v>4241</v>
      </c>
      <c r="G33" s="9" t="s">
        <v>4</v>
      </c>
      <c r="H33">
        <f t="shared" si="14"/>
        <v>1</v>
      </c>
      <c r="I33">
        <f t="shared" si="14"/>
        <v>1.2803701516046464</v>
      </c>
      <c r="J33">
        <f t="shared" si="15"/>
        <v>1</v>
      </c>
      <c r="K33">
        <f t="shared" si="16"/>
        <v>1.0270422989990313</v>
      </c>
    </row>
    <row r="34" spans="1:11" x14ac:dyDescent="0.35">
      <c r="B34" s="9" t="s">
        <v>5</v>
      </c>
      <c r="C34">
        <f t="shared" ref="C34:D34" si="20">STDEVA(C30:C32)</f>
        <v>19.974984355438178</v>
      </c>
      <c r="D34">
        <f t="shared" si="20"/>
        <v>14.29452109492771</v>
      </c>
      <c r="E34">
        <f t="shared" ref="E34:F34" si="21">STDEVA(E30:E32)</f>
        <v>22.941955743426348</v>
      </c>
      <c r="F34">
        <f t="shared" si="21"/>
        <v>14.422205101855956</v>
      </c>
      <c r="G34" s="9" t="s">
        <v>5</v>
      </c>
      <c r="H34">
        <f>STDEVA(H30:H32)</f>
        <v>1.1798573157376379E-2</v>
      </c>
      <c r="I34">
        <f t="shared" ref="I34:K34" si="22">STDEVA(I30:I32)</f>
        <v>8.4433083844818648E-3</v>
      </c>
      <c r="J34">
        <f t="shared" si="22"/>
        <v>5.5558497925637653E-3</v>
      </c>
      <c r="K34">
        <f t="shared" si="22"/>
        <v>3.4926231276693723E-3</v>
      </c>
    </row>
    <row r="40" spans="1:11" x14ac:dyDescent="0.35">
      <c r="A40" s="14" t="s">
        <v>6</v>
      </c>
      <c r="B40" s="10" t="s">
        <v>24</v>
      </c>
      <c r="C40" s="24" t="s">
        <v>19</v>
      </c>
      <c r="D40" s="24"/>
      <c r="E40" s="23" t="s">
        <v>20</v>
      </c>
      <c r="F40" s="23"/>
    </row>
    <row r="41" spans="1:11" x14ac:dyDescent="0.35">
      <c r="B41" s="8" t="s">
        <v>25</v>
      </c>
      <c r="C41" s="8" t="s">
        <v>0</v>
      </c>
      <c r="D41" s="8" t="s">
        <v>1</v>
      </c>
      <c r="E41" s="8" t="s">
        <v>0</v>
      </c>
      <c r="F41" s="8" t="s">
        <v>1</v>
      </c>
    </row>
    <row r="42" spans="1:11" x14ac:dyDescent="0.35">
      <c r="A42" s="9" t="s">
        <v>14</v>
      </c>
      <c r="B42">
        <v>171</v>
      </c>
      <c r="C42">
        <v>370</v>
      </c>
      <c r="D42">
        <v>527</v>
      </c>
      <c r="E42">
        <v>1715</v>
      </c>
      <c r="F42">
        <v>1975</v>
      </c>
    </row>
    <row r="43" spans="1:11" x14ac:dyDescent="0.35">
      <c r="A43" s="9" t="s">
        <v>15</v>
      </c>
      <c r="B43">
        <v>203</v>
      </c>
      <c r="C43">
        <v>379</v>
      </c>
      <c r="D43">
        <v>505</v>
      </c>
      <c r="E43">
        <v>1723</v>
      </c>
      <c r="F43">
        <v>2012</v>
      </c>
      <c r="H43" s="22" t="s">
        <v>26</v>
      </c>
      <c r="I43" s="22"/>
    </row>
    <row r="44" spans="1:11" x14ac:dyDescent="0.35">
      <c r="A44" s="9" t="s">
        <v>16</v>
      </c>
      <c r="B44">
        <v>228</v>
      </c>
      <c r="C44">
        <v>385</v>
      </c>
      <c r="D44">
        <v>526</v>
      </c>
      <c r="E44">
        <v>1717</v>
      </c>
      <c r="F44">
        <v>1991</v>
      </c>
      <c r="H44" s="7"/>
      <c r="I44" s="7"/>
      <c r="J44" s="7"/>
      <c r="K44" s="7"/>
    </row>
    <row r="45" spans="1:11" x14ac:dyDescent="0.35">
      <c r="A45" s="9" t="s">
        <v>17</v>
      </c>
      <c r="B45">
        <f>AVERAGE(B42:B44)</f>
        <v>200.66666666666666</v>
      </c>
      <c r="C45">
        <f t="shared" ref="C45:F45" si="23">AVERAGE(C42:C44)</f>
        <v>378</v>
      </c>
      <c r="D45">
        <f t="shared" si="23"/>
        <v>519.33333333333337</v>
      </c>
      <c r="E45">
        <f t="shared" si="23"/>
        <v>1718.3333333333333</v>
      </c>
      <c r="F45">
        <f t="shared" si="23"/>
        <v>1992.6666666666667</v>
      </c>
      <c r="H45" s="24" t="s">
        <v>19</v>
      </c>
      <c r="I45" s="24"/>
      <c r="J45" s="23" t="s">
        <v>20</v>
      </c>
      <c r="K45" s="23"/>
    </row>
    <row r="46" spans="1:11" x14ac:dyDescent="0.35">
      <c r="H46" s="8" t="s">
        <v>0</v>
      </c>
      <c r="I46" s="8" t="s">
        <v>1</v>
      </c>
      <c r="J46" s="8" t="s">
        <v>0</v>
      </c>
      <c r="K46" s="8" t="s">
        <v>1</v>
      </c>
    </row>
    <row r="47" spans="1:11" x14ac:dyDescent="0.35">
      <c r="A47" s="13" t="s">
        <v>23</v>
      </c>
      <c r="B47" s="9" t="s">
        <v>14</v>
      </c>
      <c r="C47" s="2">
        <f t="shared" ref="C47:D47" si="24">C42-$B$45</f>
        <v>169.33333333333334</v>
      </c>
      <c r="D47" s="2">
        <f t="shared" si="24"/>
        <v>326.33333333333337</v>
      </c>
      <c r="E47" s="2">
        <f t="shared" ref="E47:F49" si="25">E42-$B$45</f>
        <v>1514.3333333333333</v>
      </c>
      <c r="F47" s="2">
        <f t="shared" si="25"/>
        <v>1774.3333333333333</v>
      </c>
      <c r="G47" s="9" t="s">
        <v>14</v>
      </c>
      <c r="H47">
        <f t="shared" ref="H47:I50" si="26">C47/$C$50</f>
        <v>0.95488721804511278</v>
      </c>
      <c r="I47">
        <f t="shared" si="26"/>
        <v>1.8402255639097747</v>
      </c>
      <c r="J47">
        <f>E47/$E$50</f>
        <v>0.99780364594772664</v>
      </c>
      <c r="K47">
        <f>F47/$E$50</f>
        <v>1.1691192620250384</v>
      </c>
    </row>
    <row r="48" spans="1:11" x14ac:dyDescent="0.35">
      <c r="B48" s="9" t="s">
        <v>15</v>
      </c>
      <c r="C48" s="2">
        <f>C43-$B$45</f>
        <v>178.33333333333334</v>
      </c>
      <c r="D48" s="2">
        <f>D43-$B$45</f>
        <v>304.33333333333337</v>
      </c>
      <c r="E48" s="2">
        <f t="shared" si="25"/>
        <v>1522.3333333333333</v>
      </c>
      <c r="F48" s="2">
        <f t="shared" si="25"/>
        <v>1811.3333333333333</v>
      </c>
      <c r="G48" s="9" t="s">
        <v>15</v>
      </c>
      <c r="H48">
        <f t="shared" si="26"/>
        <v>1.005639097744361</v>
      </c>
      <c r="I48">
        <f t="shared" si="26"/>
        <v>1.7161654135338347</v>
      </c>
      <c r="J48">
        <f t="shared" ref="J48:K50" si="27">E48/$E$50</f>
        <v>1.0030748956731823</v>
      </c>
      <c r="K48">
        <f t="shared" si="27"/>
        <v>1.1934987920052711</v>
      </c>
    </row>
    <row r="49" spans="1:11" x14ac:dyDescent="0.35">
      <c r="B49" s="9" t="s">
        <v>16</v>
      </c>
      <c r="C49" s="2">
        <f>C44-$B$45</f>
        <v>184.33333333333334</v>
      </c>
      <c r="D49" s="2">
        <f>D44-$B$45</f>
        <v>325.33333333333337</v>
      </c>
      <c r="E49" s="2">
        <f t="shared" si="25"/>
        <v>1516.3333333333333</v>
      </c>
      <c r="F49" s="2">
        <f t="shared" si="25"/>
        <v>1790.3333333333333</v>
      </c>
      <c r="G49" s="9" t="s">
        <v>16</v>
      </c>
      <c r="H49">
        <f t="shared" si="26"/>
        <v>1.0394736842105263</v>
      </c>
      <c r="I49">
        <f t="shared" si="26"/>
        <v>1.8345864661654137</v>
      </c>
      <c r="J49">
        <f t="shared" si="27"/>
        <v>0.99912145837909061</v>
      </c>
      <c r="K49">
        <f t="shared" si="27"/>
        <v>1.1796617614759499</v>
      </c>
    </row>
    <row r="50" spans="1:11" x14ac:dyDescent="0.35">
      <c r="B50" s="9" t="s">
        <v>4</v>
      </c>
      <c r="C50" s="2">
        <f t="shared" ref="C50:F50" si="28">AVERAGE(C47:C49)</f>
        <v>177.33333333333334</v>
      </c>
      <c r="D50" s="2">
        <f t="shared" si="28"/>
        <v>318.66666666666669</v>
      </c>
      <c r="E50" s="2">
        <f t="shared" si="28"/>
        <v>1517.6666666666667</v>
      </c>
      <c r="F50" s="2">
        <f t="shared" si="28"/>
        <v>1792</v>
      </c>
      <c r="G50" s="9" t="s">
        <v>4</v>
      </c>
      <c r="H50">
        <f t="shared" si="26"/>
        <v>1</v>
      </c>
      <c r="I50">
        <f t="shared" si="26"/>
        <v>1.7969924812030076</v>
      </c>
      <c r="J50">
        <f t="shared" si="27"/>
        <v>1</v>
      </c>
      <c r="K50">
        <f t="shared" si="27"/>
        <v>1.1807599385020864</v>
      </c>
    </row>
    <row r="51" spans="1:11" x14ac:dyDescent="0.35">
      <c r="B51" s="9" t="s">
        <v>5</v>
      </c>
      <c r="C51" s="2">
        <f t="shared" ref="C51:E51" si="29">STDEVA(C47:C49)</f>
        <v>7.5498344352707498</v>
      </c>
      <c r="D51" s="2">
        <f t="shared" si="29"/>
        <v>12.423096769056148</v>
      </c>
      <c r="E51" s="2">
        <f t="shared" si="29"/>
        <v>4.1633319989322661</v>
      </c>
      <c r="F51" s="2">
        <f>STDEVA(F47:F49)</f>
        <v>18.556220879622373</v>
      </c>
      <c r="G51" s="9" t="s">
        <v>5</v>
      </c>
      <c r="H51" s="17">
        <f>STDEVA(H47:H49)</f>
        <v>4.2574254334233563E-2</v>
      </c>
      <c r="I51" s="17">
        <f t="shared" ref="I51:K51" si="30">STDEVA(I47:I49)</f>
        <v>7.0055056968361784E-2</v>
      </c>
      <c r="J51" s="17">
        <f t="shared" si="30"/>
        <v>2.7432453320440568E-3</v>
      </c>
      <c r="K51" s="17">
        <f t="shared" si="30"/>
        <v>1.2226809277150653E-2</v>
      </c>
    </row>
    <row r="56" spans="1:11" x14ac:dyDescent="0.35">
      <c r="H56" s="22" t="s">
        <v>26</v>
      </c>
      <c r="I56" s="22"/>
    </row>
    <row r="57" spans="1:11" x14ac:dyDescent="0.35">
      <c r="H57" s="7"/>
      <c r="I57" s="7"/>
      <c r="J57" s="7"/>
      <c r="K57" s="7"/>
    </row>
    <row r="58" spans="1:11" x14ac:dyDescent="0.35">
      <c r="A58" s="14" t="s">
        <v>7</v>
      </c>
      <c r="B58" s="10" t="s">
        <v>24</v>
      </c>
      <c r="C58" s="24" t="s">
        <v>19</v>
      </c>
      <c r="D58" s="24"/>
      <c r="E58" s="23" t="s">
        <v>20</v>
      </c>
      <c r="F58" s="23"/>
      <c r="H58" s="24" t="s">
        <v>19</v>
      </c>
      <c r="I58" s="24"/>
      <c r="J58" s="23" t="s">
        <v>20</v>
      </c>
      <c r="K58" s="23"/>
    </row>
    <row r="59" spans="1:11" x14ac:dyDescent="0.35">
      <c r="B59" s="8" t="s">
        <v>25</v>
      </c>
      <c r="C59" s="8" t="s">
        <v>0</v>
      </c>
      <c r="D59" s="8" t="s">
        <v>1</v>
      </c>
      <c r="E59" s="8" t="s">
        <v>0</v>
      </c>
      <c r="F59" s="8" t="s">
        <v>1</v>
      </c>
      <c r="H59" s="8" t="s">
        <v>0</v>
      </c>
      <c r="I59" s="8" t="s">
        <v>1</v>
      </c>
      <c r="J59" s="8" t="s">
        <v>0</v>
      </c>
      <c r="K59" s="8" t="s">
        <v>1</v>
      </c>
    </row>
    <row r="60" spans="1:11" x14ac:dyDescent="0.35">
      <c r="A60" s="9" t="s">
        <v>14</v>
      </c>
      <c r="B60">
        <v>323</v>
      </c>
      <c r="C60">
        <v>357</v>
      </c>
      <c r="D60">
        <v>532</v>
      </c>
      <c r="E60">
        <v>1547</v>
      </c>
      <c r="F60">
        <v>2555</v>
      </c>
      <c r="G60" s="9" t="s">
        <v>14</v>
      </c>
      <c r="H60">
        <f t="shared" ref="H60:I63" si="31">C60/$C$63</f>
        <v>1.0018709073900842</v>
      </c>
      <c r="I60">
        <f t="shared" si="31"/>
        <v>1.4929840972871844</v>
      </c>
      <c r="J60">
        <f>E60/$E$63</f>
        <v>0.94348444805854847</v>
      </c>
      <c r="K60">
        <f>F60/$E$63</f>
        <v>1.5582435454360641</v>
      </c>
    </row>
    <row r="61" spans="1:11" x14ac:dyDescent="0.35">
      <c r="A61" s="9" t="s">
        <v>15</v>
      </c>
      <c r="B61">
        <v>272</v>
      </c>
      <c r="C61">
        <v>352</v>
      </c>
      <c r="D61">
        <v>523</v>
      </c>
      <c r="E61">
        <v>1680</v>
      </c>
      <c r="F61">
        <v>2624</v>
      </c>
      <c r="G61" s="9" t="s">
        <v>15</v>
      </c>
      <c r="H61">
        <f t="shared" si="31"/>
        <v>0.98783910196445279</v>
      </c>
      <c r="I61">
        <f t="shared" si="31"/>
        <v>1.4677268475210479</v>
      </c>
      <c r="J61">
        <f t="shared" ref="J61:K63" si="32">E61/$E$63</f>
        <v>1.0245984956291929</v>
      </c>
      <c r="K61">
        <f t="shared" si="32"/>
        <v>1.6003252693636918</v>
      </c>
    </row>
    <row r="62" spans="1:11" x14ac:dyDescent="0.35">
      <c r="A62" s="9" t="s">
        <v>16</v>
      </c>
      <c r="C62">
        <v>360</v>
      </c>
      <c r="D62">
        <v>496</v>
      </c>
      <c r="E62">
        <v>1692</v>
      </c>
      <c r="F62">
        <v>2588</v>
      </c>
      <c r="G62" s="9" t="s">
        <v>16</v>
      </c>
      <c r="H62">
        <f t="shared" si="31"/>
        <v>1.0102899906454632</v>
      </c>
      <c r="I62">
        <f t="shared" si="31"/>
        <v>1.3919550982226381</v>
      </c>
      <c r="J62">
        <f t="shared" si="32"/>
        <v>1.0319170563122586</v>
      </c>
      <c r="K62">
        <f t="shared" si="32"/>
        <v>1.5783695873144947</v>
      </c>
    </row>
    <row r="63" spans="1:11" x14ac:dyDescent="0.35">
      <c r="A63" s="9" t="s">
        <v>17</v>
      </c>
      <c r="B63">
        <f>AVERAGE(B60:B62)</f>
        <v>297.5</v>
      </c>
      <c r="C63">
        <f t="shared" ref="C63:D63" si="33">AVERAGE(C60:C62)</f>
        <v>356.33333333333331</v>
      </c>
      <c r="D63">
        <f t="shared" si="33"/>
        <v>517</v>
      </c>
      <c r="E63">
        <f t="shared" ref="E63:F63" si="34">AVERAGE(E60:E62)</f>
        <v>1639.6666666666667</v>
      </c>
      <c r="F63">
        <f t="shared" si="34"/>
        <v>2589</v>
      </c>
      <c r="G63" s="9" t="s">
        <v>4</v>
      </c>
      <c r="H63">
        <f t="shared" si="31"/>
        <v>1</v>
      </c>
      <c r="I63">
        <f t="shared" si="31"/>
        <v>1.4508886810102901</v>
      </c>
      <c r="J63">
        <f t="shared" si="32"/>
        <v>1</v>
      </c>
      <c r="K63">
        <f t="shared" si="32"/>
        <v>1.5789794673714168</v>
      </c>
    </row>
    <row r="64" spans="1:11" x14ac:dyDescent="0.35">
      <c r="A64" s="9" t="s">
        <v>5</v>
      </c>
      <c r="B64">
        <f>STDEVA(B60:B62)</f>
        <v>36.062445840513924</v>
      </c>
      <c r="C64">
        <f t="shared" ref="C64:F64" si="35">STDEVA(C60:C62)</f>
        <v>4.0414518843273806</v>
      </c>
      <c r="D64">
        <f t="shared" si="35"/>
        <v>18.734993995195193</v>
      </c>
      <c r="E64">
        <f t="shared" si="35"/>
        <v>80.475669200904036</v>
      </c>
      <c r="F64">
        <f t="shared" si="35"/>
        <v>34.510867853474792</v>
      </c>
      <c r="G64" s="9" t="s">
        <v>5</v>
      </c>
      <c r="H64">
        <f>STDEVA(H60:H62)</f>
        <v>1.1341773295586718E-2</v>
      </c>
      <c r="I64">
        <f t="shared" ref="I64:K64" si="36">STDEVA(I60:I62)</f>
        <v>5.257715807819046E-2</v>
      </c>
      <c r="J64">
        <f t="shared" si="36"/>
        <v>4.9080505713094559E-2</v>
      </c>
      <c r="K64">
        <f t="shared" si="36"/>
        <v>2.1047490050909657E-2</v>
      </c>
    </row>
    <row r="65" spans="1:1" x14ac:dyDescent="0.35">
      <c r="A65" s="15"/>
    </row>
  </sheetData>
  <mergeCells count="28">
    <mergeCell ref="C58:D58"/>
    <mergeCell ref="E58:F58"/>
    <mergeCell ref="H56:I56"/>
    <mergeCell ref="H58:I58"/>
    <mergeCell ref="J58:K58"/>
    <mergeCell ref="C40:D40"/>
    <mergeCell ref="E40:F40"/>
    <mergeCell ref="H43:I43"/>
    <mergeCell ref="H45:I45"/>
    <mergeCell ref="J45:K45"/>
    <mergeCell ref="P10:Q10"/>
    <mergeCell ref="C21:D21"/>
    <mergeCell ref="E21:F21"/>
    <mergeCell ref="C28:D28"/>
    <mergeCell ref="E28:F28"/>
    <mergeCell ref="H26:I26"/>
    <mergeCell ref="H28:I28"/>
    <mergeCell ref="J28:K28"/>
    <mergeCell ref="H25:I25"/>
    <mergeCell ref="N8:O8"/>
    <mergeCell ref="J10:K10"/>
    <mergeCell ref="N10:O10"/>
    <mergeCell ref="C4:D4"/>
    <mergeCell ref="E4:F4"/>
    <mergeCell ref="C10:D10"/>
    <mergeCell ref="E10:F10"/>
    <mergeCell ref="H10:I10"/>
    <mergeCell ref="H8:I8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10E511-D994-47EE-8B2F-3EA99C7016A3}">
  <dimension ref="A1:P63"/>
  <sheetViews>
    <sheetView topLeftCell="F46" workbookViewId="0">
      <selection activeCell="I64" sqref="I64"/>
    </sheetView>
  </sheetViews>
  <sheetFormatPr baseColWidth="10" defaultRowHeight="14.5" x14ac:dyDescent="0.35"/>
  <cols>
    <col min="1" max="1" width="75.81640625" customWidth="1"/>
    <col min="3" max="3" width="23.1796875" customWidth="1"/>
    <col min="6" max="6" width="10.90625" customWidth="1"/>
    <col min="7" max="7" width="15" customWidth="1"/>
    <col min="8" max="8" width="19.90625" customWidth="1"/>
    <col min="9" max="9" width="11.81640625" bestFit="1" customWidth="1"/>
    <col min="10" max="10" width="15.1796875" customWidth="1"/>
    <col min="11" max="11" width="18" customWidth="1"/>
    <col min="13" max="13" width="14.453125" customWidth="1"/>
    <col min="14" max="14" width="16.1796875" customWidth="1"/>
  </cols>
  <sheetData>
    <row r="1" spans="1:16" x14ac:dyDescent="0.35">
      <c r="A1" s="5" t="s">
        <v>34</v>
      </c>
    </row>
    <row r="2" spans="1:16" x14ac:dyDescent="0.35">
      <c r="A2" s="5" t="s">
        <v>31</v>
      </c>
    </row>
    <row r="3" spans="1:16" x14ac:dyDescent="0.35">
      <c r="A3" s="5" t="s">
        <v>12</v>
      </c>
      <c r="C3" s="10" t="s">
        <v>24</v>
      </c>
      <c r="D3" s="24" t="s">
        <v>19</v>
      </c>
      <c r="E3" s="24"/>
      <c r="F3" s="23" t="s">
        <v>20</v>
      </c>
      <c r="G3" s="23"/>
    </row>
    <row r="4" spans="1:16" x14ac:dyDescent="0.35">
      <c r="B4" s="16" t="s">
        <v>8</v>
      </c>
      <c r="C4" s="8" t="s">
        <v>25</v>
      </c>
      <c r="D4" s="8" t="s">
        <v>0</v>
      </c>
      <c r="E4" s="8" t="s">
        <v>1</v>
      </c>
      <c r="F4" s="8" t="s">
        <v>0</v>
      </c>
      <c r="G4" s="8" t="s">
        <v>1</v>
      </c>
      <c r="O4" s="3"/>
      <c r="P4" s="3"/>
    </row>
    <row r="5" spans="1:16" x14ac:dyDescent="0.35">
      <c r="B5" s="18" t="s">
        <v>14</v>
      </c>
      <c r="C5">
        <v>163</v>
      </c>
      <c r="D5">
        <v>1345</v>
      </c>
      <c r="E5">
        <v>1533</v>
      </c>
      <c r="F5">
        <v>9754</v>
      </c>
      <c r="G5">
        <v>10691</v>
      </c>
    </row>
    <row r="6" spans="1:16" x14ac:dyDescent="0.35">
      <c r="B6" s="18" t="s">
        <v>15</v>
      </c>
      <c r="C6">
        <v>161</v>
      </c>
      <c r="D6">
        <v>1345</v>
      </c>
      <c r="E6">
        <v>1557</v>
      </c>
      <c r="F6">
        <v>9780</v>
      </c>
      <c r="G6">
        <v>10793</v>
      </c>
    </row>
    <row r="7" spans="1:16" x14ac:dyDescent="0.35">
      <c r="B7" s="18" t="s">
        <v>16</v>
      </c>
      <c r="C7">
        <v>185</v>
      </c>
      <c r="D7">
        <v>1319</v>
      </c>
      <c r="E7">
        <v>1556</v>
      </c>
      <c r="F7">
        <v>9654</v>
      </c>
      <c r="G7">
        <v>10565</v>
      </c>
    </row>
    <row r="8" spans="1:16" x14ac:dyDescent="0.35">
      <c r="B8" s="18" t="s">
        <v>17</v>
      </c>
      <c r="C8">
        <f>AVERAGE(C5:C7)</f>
        <v>169.66666666666666</v>
      </c>
      <c r="D8">
        <f>AVERAGE(D5:D7)</f>
        <v>1336.3333333333333</v>
      </c>
      <c r="E8">
        <f>AVERAGE(E5:E7)</f>
        <v>1548.6666666666667</v>
      </c>
      <c r="F8">
        <f>AVERAGE(F5:F7)</f>
        <v>9729.3333333333339</v>
      </c>
      <c r="G8">
        <f>AVERAGE(G5:G7)</f>
        <v>10683</v>
      </c>
    </row>
    <row r="10" spans="1:16" x14ac:dyDescent="0.35">
      <c r="A10" s="13" t="s">
        <v>13</v>
      </c>
      <c r="D10" s="24" t="s">
        <v>19</v>
      </c>
      <c r="E10" s="24"/>
      <c r="F10" s="23" t="s">
        <v>20</v>
      </c>
      <c r="G10" s="23"/>
    </row>
    <row r="11" spans="1:16" x14ac:dyDescent="0.35">
      <c r="A11" s="19"/>
      <c r="D11" s="8" t="s">
        <v>0</v>
      </c>
      <c r="E11" s="8" t="s">
        <v>1</v>
      </c>
      <c r="F11" s="8" t="s">
        <v>0</v>
      </c>
      <c r="G11" s="8" t="s">
        <v>1</v>
      </c>
    </row>
    <row r="12" spans="1:16" x14ac:dyDescent="0.35">
      <c r="C12" s="18" t="s">
        <v>14</v>
      </c>
      <c r="D12" s="1">
        <f t="shared" ref="D12:G14" si="0">D5-$C$8</f>
        <v>1175.3333333333333</v>
      </c>
      <c r="E12" s="1">
        <f t="shared" si="0"/>
        <v>1363.3333333333333</v>
      </c>
      <c r="F12" s="1">
        <f t="shared" si="0"/>
        <v>9584.3333333333339</v>
      </c>
      <c r="G12" s="1">
        <f t="shared" si="0"/>
        <v>10521.333333333334</v>
      </c>
      <c r="J12" s="1"/>
      <c r="K12" s="1"/>
      <c r="L12" s="1"/>
      <c r="O12" s="1"/>
      <c r="P12" s="1"/>
    </row>
    <row r="13" spans="1:16" x14ac:dyDescent="0.35">
      <c r="C13" s="18" t="s">
        <v>15</v>
      </c>
      <c r="D13" s="1">
        <f t="shared" si="0"/>
        <v>1175.3333333333333</v>
      </c>
      <c r="E13" s="1">
        <f t="shared" si="0"/>
        <v>1387.3333333333333</v>
      </c>
      <c r="F13" s="1">
        <f t="shared" si="0"/>
        <v>9610.3333333333339</v>
      </c>
      <c r="G13" s="1">
        <f t="shared" si="0"/>
        <v>10623.333333333334</v>
      </c>
      <c r="J13" s="1"/>
      <c r="K13" s="1"/>
      <c r="L13" s="1"/>
      <c r="O13" s="1"/>
      <c r="P13" s="1"/>
    </row>
    <row r="14" spans="1:16" x14ac:dyDescent="0.35">
      <c r="C14" s="18" t="s">
        <v>16</v>
      </c>
      <c r="D14" s="1">
        <f t="shared" si="0"/>
        <v>1149.3333333333333</v>
      </c>
      <c r="E14" s="1">
        <f t="shared" si="0"/>
        <v>1386.3333333333333</v>
      </c>
      <c r="F14" s="1">
        <f t="shared" si="0"/>
        <v>9484.3333333333339</v>
      </c>
      <c r="G14" s="1">
        <f t="shared" si="0"/>
        <v>10395.333333333334</v>
      </c>
      <c r="J14" s="1"/>
      <c r="K14" s="1"/>
      <c r="L14" s="1"/>
      <c r="O14" s="1"/>
      <c r="P14" s="1"/>
    </row>
    <row r="15" spans="1:16" x14ac:dyDescent="0.35">
      <c r="C15" s="18" t="s">
        <v>17</v>
      </c>
      <c r="D15" s="1">
        <f>AVERAGE(D12:D14)</f>
        <v>1166.6666666666667</v>
      </c>
      <c r="E15" s="1">
        <f>AVERAGE(E12:E14)</f>
        <v>1379</v>
      </c>
      <c r="F15" s="1">
        <f>AVERAGE(F12:F14)</f>
        <v>9559.6666666666661</v>
      </c>
      <c r="G15" s="1">
        <f>AVERAGE(G12:G14)</f>
        <v>10513.333333333334</v>
      </c>
      <c r="J15" s="1"/>
      <c r="K15" s="1"/>
      <c r="L15" s="1"/>
      <c r="O15" s="1"/>
      <c r="P15" s="1"/>
    </row>
    <row r="16" spans="1:16" x14ac:dyDescent="0.35">
      <c r="C16" s="18" t="s">
        <v>5</v>
      </c>
      <c r="D16">
        <f>STDEVA(D12:D14)</f>
        <v>15.01110699893027</v>
      </c>
      <c r="E16">
        <f>STDEVA(E12:E14)</f>
        <v>13.576941236277534</v>
      </c>
      <c r="F16">
        <f>STDEVA(F12:F14)</f>
        <v>66.523178917827835</v>
      </c>
      <c r="G16">
        <f>STDEVA(G12:G14)</f>
        <v>114.21033228215387</v>
      </c>
    </row>
    <row r="17" spans="1:16" x14ac:dyDescent="0.35">
      <c r="C17" s="8"/>
    </row>
    <row r="18" spans="1:16" x14ac:dyDescent="0.35">
      <c r="C18" s="10" t="s">
        <v>24</v>
      </c>
      <c r="D18" s="24" t="s">
        <v>19</v>
      </c>
      <c r="E18" s="24"/>
      <c r="F18" s="23" t="s">
        <v>20</v>
      </c>
      <c r="G18" s="23"/>
    </row>
    <row r="19" spans="1:16" x14ac:dyDescent="0.35">
      <c r="B19" s="16" t="s">
        <v>9</v>
      </c>
      <c r="C19" s="8" t="s">
        <v>25</v>
      </c>
      <c r="D19" s="8" t="s">
        <v>0</v>
      </c>
      <c r="E19" s="8" t="s">
        <v>1</v>
      </c>
      <c r="F19" s="8" t="s">
        <v>0</v>
      </c>
      <c r="G19" s="8" t="s">
        <v>1</v>
      </c>
      <c r="O19" s="3"/>
      <c r="P19" s="3"/>
    </row>
    <row r="20" spans="1:16" x14ac:dyDescent="0.35">
      <c r="B20" s="18" t="s">
        <v>14</v>
      </c>
      <c r="C20">
        <v>176</v>
      </c>
      <c r="D20">
        <v>1192</v>
      </c>
      <c r="E20">
        <v>1351</v>
      </c>
      <c r="F20">
        <v>6548</v>
      </c>
      <c r="G20">
        <v>7209</v>
      </c>
    </row>
    <row r="21" spans="1:16" x14ac:dyDescent="0.35">
      <c r="B21" s="18" t="s">
        <v>15</v>
      </c>
      <c r="C21">
        <v>165</v>
      </c>
      <c r="D21">
        <v>1207</v>
      </c>
      <c r="E21">
        <v>1331</v>
      </c>
      <c r="F21">
        <v>6411</v>
      </c>
      <c r="G21">
        <v>7147</v>
      </c>
    </row>
    <row r="22" spans="1:16" x14ac:dyDescent="0.35">
      <c r="B22" s="18" t="s">
        <v>16</v>
      </c>
      <c r="C22">
        <v>173</v>
      </c>
      <c r="D22">
        <v>1186</v>
      </c>
      <c r="E22">
        <v>1342</v>
      </c>
      <c r="F22">
        <v>6308</v>
      </c>
      <c r="G22">
        <v>7101</v>
      </c>
    </row>
    <row r="23" spans="1:16" x14ac:dyDescent="0.35">
      <c r="B23" s="18" t="s">
        <v>17</v>
      </c>
      <c r="C23">
        <f>AVERAGE(C20:C22)</f>
        <v>171.33333333333334</v>
      </c>
      <c r="D23">
        <f>AVERAGE(D20:D22)</f>
        <v>1195</v>
      </c>
      <c r="E23">
        <f>AVERAGE(E20:E22)</f>
        <v>1341.3333333333333</v>
      </c>
      <c r="F23">
        <f>AVERAGE(F20:F22)</f>
        <v>6422.333333333333</v>
      </c>
      <c r="G23">
        <f>AVERAGE(G20:G22)</f>
        <v>7152.333333333333</v>
      </c>
    </row>
    <row r="24" spans="1:16" x14ac:dyDescent="0.35">
      <c r="B24" s="8"/>
    </row>
    <row r="25" spans="1:16" x14ac:dyDescent="0.35">
      <c r="A25" s="11" t="s">
        <v>13</v>
      </c>
      <c r="B25" s="8"/>
      <c r="D25" s="24" t="s">
        <v>19</v>
      </c>
      <c r="E25" s="24"/>
      <c r="F25" s="23" t="s">
        <v>20</v>
      </c>
      <c r="G25" s="23"/>
    </row>
    <row r="26" spans="1:16" x14ac:dyDescent="0.35">
      <c r="D26" s="8" t="s">
        <v>0</v>
      </c>
      <c r="E26" s="8" t="s">
        <v>1</v>
      </c>
      <c r="F26" s="8" t="s">
        <v>0</v>
      </c>
      <c r="G26" s="8" t="s">
        <v>1</v>
      </c>
    </row>
    <row r="27" spans="1:16" x14ac:dyDescent="0.35">
      <c r="C27" s="18" t="s">
        <v>14</v>
      </c>
      <c r="D27">
        <f t="shared" ref="D27:G29" si="1">D20-$C$23</f>
        <v>1020.6666666666666</v>
      </c>
      <c r="E27">
        <f t="shared" si="1"/>
        <v>1179.6666666666667</v>
      </c>
      <c r="F27">
        <f t="shared" si="1"/>
        <v>6376.666666666667</v>
      </c>
      <c r="G27">
        <f t="shared" si="1"/>
        <v>7037.666666666667</v>
      </c>
    </row>
    <row r="28" spans="1:16" x14ac:dyDescent="0.35">
      <c r="C28" s="18" t="s">
        <v>15</v>
      </c>
      <c r="D28">
        <f t="shared" si="1"/>
        <v>1035.6666666666667</v>
      </c>
      <c r="E28">
        <f t="shared" si="1"/>
        <v>1159.6666666666667</v>
      </c>
      <c r="F28">
        <f t="shared" si="1"/>
        <v>6239.666666666667</v>
      </c>
      <c r="G28">
        <f t="shared" si="1"/>
        <v>6975.666666666667</v>
      </c>
    </row>
    <row r="29" spans="1:16" x14ac:dyDescent="0.35">
      <c r="C29" s="18" t="s">
        <v>16</v>
      </c>
      <c r="D29">
        <f t="shared" si="1"/>
        <v>1014.6666666666666</v>
      </c>
      <c r="E29">
        <f t="shared" si="1"/>
        <v>1170.6666666666667</v>
      </c>
      <c r="F29">
        <f t="shared" si="1"/>
        <v>6136.666666666667</v>
      </c>
      <c r="G29">
        <f t="shared" si="1"/>
        <v>6929.666666666667</v>
      </c>
    </row>
    <row r="30" spans="1:16" x14ac:dyDescent="0.35">
      <c r="C30" s="18" t="s">
        <v>17</v>
      </c>
      <c r="D30">
        <f>AVERAGE(D27:D29)</f>
        <v>1023.6666666666666</v>
      </c>
      <c r="E30">
        <f>AVERAGE(E27:E29)</f>
        <v>1170</v>
      </c>
      <c r="F30">
        <f>AVERAGE(F27:F29)</f>
        <v>6251</v>
      </c>
      <c r="G30">
        <f>AVERAGE(G27:G29)</f>
        <v>6981</v>
      </c>
    </row>
    <row r="31" spans="1:16" x14ac:dyDescent="0.35">
      <c r="C31" s="18" t="s">
        <v>5</v>
      </c>
      <c r="D31">
        <f>STDEVA(D27:D29)</f>
        <v>10.816653826392031</v>
      </c>
      <c r="E31">
        <f>STDEVA(E27:E29)</f>
        <v>10.016652800877813</v>
      </c>
      <c r="F31">
        <f>STDEVA(F27:F29)</f>
        <v>120.4007198206611</v>
      </c>
      <c r="G31">
        <f>STDEVA(G27:G29)</f>
        <v>54.197170897873747</v>
      </c>
    </row>
    <row r="41" spans="2:14" x14ac:dyDescent="0.35">
      <c r="G41" s="22" t="s">
        <v>21</v>
      </c>
      <c r="H41" s="22"/>
      <c r="J41" s="20"/>
      <c r="K41" s="20"/>
      <c r="M41" s="22" t="s">
        <v>22</v>
      </c>
      <c r="N41" s="22"/>
    </row>
    <row r="42" spans="2:14" x14ac:dyDescent="0.35">
      <c r="D42" s="24" t="s">
        <v>19</v>
      </c>
      <c r="E42" s="24"/>
      <c r="F42" s="7"/>
      <c r="G42" s="24" t="s">
        <v>19</v>
      </c>
      <c r="H42" s="24"/>
      <c r="I42" s="7"/>
      <c r="J42" s="23" t="s">
        <v>20</v>
      </c>
      <c r="K42" s="23"/>
      <c r="L42" s="7"/>
      <c r="M42" s="23" t="s">
        <v>20</v>
      </c>
      <c r="N42" s="23"/>
    </row>
    <row r="43" spans="2:14" x14ac:dyDescent="0.35">
      <c r="D43" s="8" t="s">
        <v>0</v>
      </c>
      <c r="E43" s="8" t="s">
        <v>1</v>
      </c>
      <c r="G43" s="8" t="s">
        <v>0</v>
      </c>
      <c r="H43" s="8" t="s">
        <v>1</v>
      </c>
      <c r="J43" s="8" t="s">
        <v>0</v>
      </c>
      <c r="K43" s="8" t="s">
        <v>1</v>
      </c>
      <c r="M43" s="8" t="s">
        <v>0</v>
      </c>
      <c r="N43" s="8" t="s">
        <v>1</v>
      </c>
    </row>
    <row r="44" spans="2:14" x14ac:dyDescent="0.35">
      <c r="B44" s="16" t="s">
        <v>10</v>
      </c>
      <c r="C44" s="18" t="s">
        <v>14</v>
      </c>
      <c r="D44" s="1">
        <v>1175.3333333333333</v>
      </c>
      <c r="E44" s="1">
        <v>1363.3333333333333</v>
      </c>
      <c r="F44" s="18" t="s">
        <v>14</v>
      </c>
      <c r="G44">
        <f t="shared" ref="G44:H46" si="2">D44/$D$47</f>
        <v>1.0074285714285713</v>
      </c>
      <c r="H44">
        <f t="shared" si="2"/>
        <v>1.1685714285714284</v>
      </c>
      <c r="I44" s="18" t="s">
        <v>14</v>
      </c>
      <c r="J44" s="1">
        <v>9584.3333333333339</v>
      </c>
      <c r="K44" s="1">
        <v>10521.333333333334</v>
      </c>
      <c r="L44" s="18" t="s">
        <v>14</v>
      </c>
      <c r="M44">
        <f t="shared" ref="M44:N46" si="3">J44/$J$47</f>
        <v>1.0025802852261239</v>
      </c>
      <c r="N44">
        <f t="shared" si="3"/>
        <v>1.1005962550995503</v>
      </c>
    </row>
    <row r="45" spans="2:14" x14ac:dyDescent="0.35">
      <c r="C45" s="18" t="s">
        <v>15</v>
      </c>
      <c r="D45" s="1">
        <v>1175.3333333333333</v>
      </c>
      <c r="E45" s="1">
        <v>1387.3333333333333</v>
      </c>
      <c r="F45" s="18" t="s">
        <v>15</v>
      </c>
      <c r="G45">
        <f t="shared" si="2"/>
        <v>1.0074285714285713</v>
      </c>
      <c r="H45">
        <f t="shared" si="2"/>
        <v>1.1891428571428571</v>
      </c>
      <c r="I45" s="18" t="s">
        <v>15</v>
      </c>
      <c r="J45" s="1">
        <v>9610.3333333333339</v>
      </c>
      <c r="K45" s="1">
        <v>10623.333333333334</v>
      </c>
      <c r="L45" s="18" t="s">
        <v>15</v>
      </c>
      <c r="M45">
        <f t="shared" si="3"/>
        <v>1.0053000453293353</v>
      </c>
      <c r="N45">
        <f t="shared" si="3"/>
        <v>1.1112660831967642</v>
      </c>
    </row>
    <row r="46" spans="2:14" x14ac:dyDescent="0.35">
      <c r="C46" s="18" t="s">
        <v>16</v>
      </c>
      <c r="D46" s="1">
        <v>1149.3333333333333</v>
      </c>
      <c r="E46" s="1">
        <v>1386.3333333333333</v>
      </c>
      <c r="F46" s="18" t="s">
        <v>16</v>
      </c>
      <c r="G46">
        <f t="shared" si="2"/>
        <v>0.98514285714285699</v>
      </c>
      <c r="H46">
        <f t="shared" si="2"/>
        <v>1.1882857142857142</v>
      </c>
      <c r="I46" s="18" t="s">
        <v>16</v>
      </c>
      <c r="J46" s="1">
        <v>9484.3333333333339</v>
      </c>
      <c r="K46" s="1">
        <v>10395.333333333334</v>
      </c>
      <c r="L46" s="18" t="s">
        <v>16</v>
      </c>
      <c r="M46">
        <f t="shared" si="3"/>
        <v>0.99211966944454144</v>
      </c>
      <c r="N46">
        <f t="shared" si="3"/>
        <v>1.0874158792147566</v>
      </c>
    </row>
    <row r="47" spans="2:14" x14ac:dyDescent="0.35">
      <c r="C47" s="18" t="s">
        <v>17</v>
      </c>
      <c r="D47" s="1">
        <v>1166.6666666666667</v>
      </c>
      <c r="E47" s="1">
        <v>1379</v>
      </c>
      <c r="F47" s="18" t="s">
        <v>14</v>
      </c>
      <c r="G47">
        <f t="shared" ref="G47:H49" si="4">D48/$D$51</f>
        <v>0.99706935851514167</v>
      </c>
      <c r="H47">
        <f t="shared" si="4"/>
        <v>1.1523933572126344</v>
      </c>
      <c r="I47" s="18" t="s">
        <v>17</v>
      </c>
      <c r="J47" s="1">
        <v>9559.6666666666661</v>
      </c>
      <c r="K47" s="1">
        <v>10513.333333333334</v>
      </c>
      <c r="L47" s="18" t="s">
        <v>14</v>
      </c>
      <c r="M47">
        <f t="shared" ref="M47:N49" si="5">J48/$J$51</f>
        <v>1.0201034501146484</v>
      </c>
      <c r="N47">
        <f t="shared" si="5"/>
        <v>1.1258465312216712</v>
      </c>
    </row>
    <row r="48" spans="2:14" x14ac:dyDescent="0.35">
      <c r="B48" s="16" t="s">
        <v>11</v>
      </c>
      <c r="C48" s="18" t="s">
        <v>14</v>
      </c>
      <c r="D48">
        <v>1020.6666666666666</v>
      </c>
      <c r="E48">
        <v>1179.6666666666667</v>
      </c>
      <c r="F48" s="18" t="s">
        <v>15</v>
      </c>
      <c r="G48">
        <f t="shared" si="4"/>
        <v>1.0117225659394335</v>
      </c>
      <c r="H48">
        <f t="shared" si="4"/>
        <v>1.1328557473135787</v>
      </c>
      <c r="I48" s="18" t="s">
        <v>14</v>
      </c>
      <c r="J48">
        <v>6376.666666666667</v>
      </c>
      <c r="K48">
        <v>7037.666666666667</v>
      </c>
      <c r="L48" s="18" t="s">
        <v>15</v>
      </c>
      <c r="M48">
        <f t="shared" si="5"/>
        <v>0.99818695675358615</v>
      </c>
      <c r="N48">
        <f t="shared" si="5"/>
        <v>1.1159281181677598</v>
      </c>
    </row>
    <row r="49" spans="3:14" x14ac:dyDescent="0.35">
      <c r="C49" s="18" t="s">
        <v>15</v>
      </c>
      <c r="D49">
        <v>1035.6666666666667</v>
      </c>
      <c r="E49">
        <v>1159.6666666666667</v>
      </c>
      <c r="F49" s="18" t="s">
        <v>16</v>
      </c>
      <c r="G49">
        <f t="shared" si="4"/>
        <v>0.99120807554542489</v>
      </c>
      <c r="H49">
        <f t="shared" si="4"/>
        <v>1.1436014327580595</v>
      </c>
      <c r="I49" s="18" t="s">
        <v>15</v>
      </c>
      <c r="J49">
        <v>6239.666666666667</v>
      </c>
      <c r="K49">
        <v>6975.666666666667</v>
      </c>
      <c r="L49" s="18" t="s">
        <v>16</v>
      </c>
      <c r="M49">
        <f t="shared" si="5"/>
        <v>0.98170959313176565</v>
      </c>
      <c r="N49">
        <f t="shared" si="5"/>
        <v>1.108569295579374</v>
      </c>
    </row>
    <row r="50" spans="3:14" x14ac:dyDescent="0.35">
      <c r="C50" s="18" t="s">
        <v>16</v>
      </c>
      <c r="D50">
        <v>1014.6666666666666</v>
      </c>
      <c r="E50">
        <v>1170.6666666666667</v>
      </c>
      <c r="I50" s="18" t="s">
        <v>16</v>
      </c>
      <c r="J50">
        <v>6136.666666666667</v>
      </c>
      <c r="K50">
        <v>6929.666666666667</v>
      </c>
    </row>
    <row r="51" spans="3:14" x14ac:dyDescent="0.35">
      <c r="C51" s="18" t="s">
        <v>17</v>
      </c>
      <c r="D51">
        <v>1023.6666666666666</v>
      </c>
      <c r="E51">
        <v>1170</v>
      </c>
      <c r="I51" s="18" t="s">
        <v>17</v>
      </c>
      <c r="J51">
        <v>6251</v>
      </c>
      <c r="K51">
        <v>6981</v>
      </c>
    </row>
    <row r="53" spans="3:14" x14ac:dyDescent="0.35">
      <c r="F53" t="s">
        <v>18</v>
      </c>
      <c r="H53" s="24" t="s">
        <v>19</v>
      </c>
      <c r="I53" s="24"/>
      <c r="J53" s="23" t="s">
        <v>20</v>
      </c>
      <c r="K53" s="23"/>
    </row>
    <row r="54" spans="3:14" x14ac:dyDescent="0.35">
      <c r="H54" s="8" t="s">
        <v>0</v>
      </c>
      <c r="I54" s="8" t="s">
        <v>1</v>
      </c>
      <c r="J54" s="8" t="s">
        <v>0</v>
      </c>
      <c r="K54" s="8" t="s">
        <v>1</v>
      </c>
    </row>
    <row r="55" spans="3:14" x14ac:dyDescent="0.35">
      <c r="F55" s="21" t="s">
        <v>10</v>
      </c>
      <c r="G55" s="18" t="s">
        <v>14</v>
      </c>
      <c r="H55">
        <v>1.0074285714285713</v>
      </c>
      <c r="I55">
        <v>1.1685714285714284</v>
      </c>
      <c r="J55">
        <v>1.0025802852261239</v>
      </c>
      <c r="K55">
        <v>1.1005962550995503</v>
      </c>
    </row>
    <row r="56" spans="3:14" x14ac:dyDescent="0.35">
      <c r="G56" s="18" t="s">
        <v>15</v>
      </c>
      <c r="H56">
        <v>1.0074285714285713</v>
      </c>
      <c r="I56">
        <v>1.1891428571428571</v>
      </c>
      <c r="J56">
        <v>1.0053000453293353</v>
      </c>
      <c r="K56">
        <v>1.1112660831967642</v>
      </c>
    </row>
    <row r="57" spans="3:14" x14ac:dyDescent="0.35">
      <c r="G57" s="18" t="s">
        <v>16</v>
      </c>
      <c r="H57">
        <v>0.98514285714285699</v>
      </c>
      <c r="I57">
        <v>1.1882857142857142</v>
      </c>
      <c r="J57">
        <v>0.99211966944454144</v>
      </c>
      <c r="K57">
        <v>1.0874158792147566</v>
      </c>
    </row>
    <row r="58" spans="3:14" x14ac:dyDescent="0.35">
      <c r="F58" s="21" t="s">
        <v>11</v>
      </c>
      <c r="G58" s="18" t="s">
        <v>14</v>
      </c>
      <c r="H58">
        <v>0.99706935851514167</v>
      </c>
      <c r="I58">
        <v>1.1523933572126344</v>
      </c>
      <c r="J58">
        <v>1.0201034501146484</v>
      </c>
      <c r="K58">
        <v>1.1258465312216712</v>
      </c>
    </row>
    <row r="59" spans="3:14" x14ac:dyDescent="0.35">
      <c r="G59" s="18" t="s">
        <v>15</v>
      </c>
      <c r="H59">
        <v>1.0117225659394335</v>
      </c>
      <c r="I59">
        <v>1.1328557473135787</v>
      </c>
      <c r="J59">
        <v>0.99818695675358615</v>
      </c>
      <c r="K59">
        <v>1.1159281181677598</v>
      </c>
    </row>
    <row r="60" spans="3:14" x14ac:dyDescent="0.35">
      <c r="G60" s="18" t="s">
        <v>16</v>
      </c>
      <c r="H60">
        <v>0.99120807554542489</v>
      </c>
      <c r="I60">
        <v>1.1436014327580595</v>
      </c>
      <c r="J60">
        <v>0.98170959313176565</v>
      </c>
      <c r="K60">
        <v>1.108569295579374</v>
      </c>
    </row>
    <row r="61" spans="3:14" x14ac:dyDescent="0.35">
      <c r="G61" s="18" t="s">
        <v>17</v>
      </c>
      <c r="H61">
        <f>AVERAGE(H55:H60)</f>
        <v>1</v>
      </c>
      <c r="I61">
        <f t="shared" ref="I61:K61" si="6">AVERAGE(I55:I60)</f>
        <v>1.1624750895473788</v>
      </c>
      <c r="J61">
        <f t="shared" si="6"/>
        <v>1</v>
      </c>
      <c r="K61">
        <f t="shared" si="6"/>
        <v>1.1082703604133126</v>
      </c>
    </row>
    <row r="62" spans="3:14" x14ac:dyDescent="0.35">
      <c r="G62" s="18" t="s">
        <v>5</v>
      </c>
      <c r="H62">
        <f>STDEVA(H55:H60)</f>
        <v>1.0530025528444122E-2</v>
      </c>
      <c r="I62">
        <f t="shared" ref="I62:K62" si="7">STDEVA(I55:I60)</f>
        <v>2.3450736488388517E-2</v>
      </c>
      <c r="J62">
        <f t="shared" si="7"/>
        <v>1.2952395745463727E-2</v>
      </c>
      <c r="K62">
        <f t="shared" si="7"/>
        <v>1.3194150444548036E-2</v>
      </c>
    </row>
    <row r="63" spans="3:14" x14ac:dyDescent="0.35">
      <c r="G63" s="9" t="s">
        <v>36</v>
      </c>
      <c r="I63">
        <v>1.5212448531973742E-5</v>
      </c>
      <c r="K63">
        <v>1.763716033052458E-6</v>
      </c>
    </row>
  </sheetData>
  <mergeCells count="16">
    <mergeCell ref="H53:I53"/>
    <mergeCell ref="J53:K53"/>
    <mergeCell ref="D42:E42"/>
    <mergeCell ref="G41:H41"/>
    <mergeCell ref="G42:H42"/>
    <mergeCell ref="J42:K42"/>
    <mergeCell ref="M42:N42"/>
    <mergeCell ref="M41:N41"/>
    <mergeCell ref="D3:E3"/>
    <mergeCell ref="F3:G3"/>
    <mergeCell ref="D18:E18"/>
    <mergeCell ref="F18:G18"/>
    <mergeCell ref="D25:E25"/>
    <mergeCell ref="F25:G25"/>
    <mergeCell ref="D10:E10"/>
    <mergeCell ref="F10:G1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Panel C 5' tri-phosphate RNA</vt:lpstr>
      <vt:lpstr>Panel F 5' monophosphate RNA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Rubén</dc:creator>
  <cp:lastModifiedBy>Rubén</cp:lastModifiedBy>
  <dcterms:created xsi:type="dcterms:W3CDTF">2018-10-18T02:50:05Z</dcterms:created>
  <dcterms:modified xsi:type="dcterms:W3CDTF">2018-10-26T18:23:43Z</dcterms:modified>
</cp:coreProperties>
</file>