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r. O'Brien\Desktop\"/>
    </mc:Choice>
  </mc:AlternateContent>
  <xr:revisionPtr revIDLastSave="0" documentId="13_ncr:1_{C554D8E4-DEA4-401B-AA1F-F9F7A7902D6D}" xr6:coauthVersionLast="34" xr6:coauthVersionMax="34" xr10:uidLastSave="{00000000-0000-0000-0000-000000000000}"/>
  <bookViews>
    <workbookView xWindow="1860" yWindow="0" windowWidth="25122" windowHeight="15318" tabRatio="500" xr2:uid="{00000000-000D-0000-FFFF-FFFF00000000}"/>
  </bookViews>
  <sheets>
    <sheet name="Exp 2" sheetId="4" r:id="rId1"/>
  </sheets>
  <calcPr calcId="1790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1" i="4" l="1"/>
  <c r="F21" i="4"/>
  <c r="H21" i="4"/>
  <c r="L21" i="4"/>
  <c r="P21" i="4" s="1"/>
  <c r="R21" i="4" s="1"/>
  <c r="M21" i="4"/>
  <c r="N20" i="4"/>
  <c r="F20" i="4"/>
  <c r="L20" i="4" s="1"/>
  <c r="P20" i="4" s="1"/>
  <c r="R20" i="4" s="1"/>
  <c r="H20" i="4"/>
  <c r="M20" i="4"/>
  <c r="N19" i="4"/>
  <c r="F19" i="4"/>
  <c r="L19" i="4" s="1"/>
  <c r="P19" i="4" s="1"/>
  <c r="R19" i="4" s="1"/>
  <c r="H19" i="4"/>
  <c r="M19" i="4"/>
  <c r="N18" i="4"/>
  <c r="P18" i="4" s="1"/>
  <c r="R18" i="4" s="1"/>
  <c r="F18" i="4"/>
  <c r="H18" i="4"/>
  <c r="L18" i="4"/>
  <c r="M18" i="4"/>
  <c r="O18" i="4"/>
  <c r="Q18" i="4"/>
  <c r="N17" i="4"/>
  <c r="F17" i="4"/>
  <c r="H17" i="4"/>
  <c r="L17" i="4"/>
  <c r="P17" i="4" s="1"/>
  <c r="R17" i="4" s="1"/>
  <c r="M17" i="4"/>
  <c r="O17" i="4"/>
  <c r="Q17" i="4" s="1"/>
  <c r="N16" i="4"/>
  <c r="F16" i="4"/>
  <c r="L16" i="4" s="1"/>
  <c r="P16" i="4" s="1"/>
  <c r="R16" i="4" s="1"/>
  <c r="H16" i="4"/>
  <c r="M16" i="4"/>
  <c r="N15" i="4"/>
  <c r="F15" i="4"/>
  <c r="L15" i="4" s="1"/>
  <c r="P15" i="4" s="1"/>
  <c r="R15" i="4" s="1"/>
  <c r="H15" i="4"/>
  <c r="M15" i="4"/>
  <c r="N14" i="4"/>
  <c r="P14" i="4" s="1"/>
  <c r="R14" i="4" s="1"/>
  <c r="F14" i="4"/>
  <c r="H14" i="4"/>
  <c r="L14" i="4"/>
  <c r="M14" i="4"/>
  <c r="O14" i="4"/>
  <c r="Q14" i="4"/>
  <c r="N13" i="4"/>
  <c r="F13" i="4"/>
  <c r="H13" i="4"/>
  <c r="L13" i="4"/>
  <c r="P13" i="4" s="1"/>
  <c r="R13" i="4" s="1"/>
  <c r="M13" i="4"/>
  <c r="O13" i="4"/>
  <c r="Q13" i="4" s="1"/>
  <c r="N12" i="4"/>
  <c r="F12" i="4"/>
  <c r="L12" i="4" s="1"/>
  <c r="P12" i="4" s="1"/>
  <c r="R12" i="4" s="1"/>
  <c r="H12" i="4"/>
  <c r="M12" i="4"/>
  <c r="O12" i="4" s="1"/>
  <c r="Q12" i="4" s="1"/>
  <c r="N11" i="4"/>
  <c r="F11" i="4"/>
  <c r="L11" i="4" s="1"/>
  <c r="P11" i="4" s="1"/>
  <c r="R11" i="4" s="1"/>
  <c r="H11" i="4"/>
  <c r="M11" i="4"/>
  <c r="O11" i="4" s="1"/>
  <c r="Q11" i="4" s="1"/>
  <c r="N10" i="4"/>
  <c r="P10" i="4" s="1"/>
  <c r="R10" i="4" s="1"/>
  <c r="F10" i="4"/>
  <c r="H10" i="4"/>
  <c r="L10" i="4"/>
  <c r="M10" i="4"/>
  <c r="O10" i="4"/>
  <c r="Q10" i="4"/>
  <c r="N9" i="4"/>
  <c r="F9" i="4"/>
  <c r="H9" i="4"/>
  <c r="L9" i="4"/>
  <c r="P9" i="4" s="1"/>
  <c r="R9" i="4" s="1"/>
  <c r="M9" i="4"/>
  <c r="N8" i="4"/>
  <c r="F8" i="4"/>
  <c r="L8" i="4" s="1"/>
  <c r="P8" i="4" s="1"/>
  <c r="R8" i="4" s="1"/>
  <c r="H8" i="4"/>
  <c r="M8" i="4"/>
  <c r="O8" i="4" s="1"/>
  <c r="Q8" i="4" s="1"/>
  <c r="N7" i="4"/>
  <c r="F7" i="4"/>
  <c r="L7" i="4" s="1"/>
  <c r="P7" i="4" s="1"/>
  <c r="R7" i="4" s="1"/>
  <c r="H7" i="4"/>
  <c r="M7" i="4"/>
  <c r="O7" i="4" s="1"/>
  <c r="Q7" i="4" s="1"/>
  <c r="N6" i="4"/>
  <c r="P6" i="4" s="1"/>
  <c r="R6" i="4" s="1"/>
  <c r="E6" i="4"/>
  <c r="F6" i="4" s="1"/>
  <c r="L6" i="4" s="1"/>
  <c r="O6" i="4" s="1"/>
  <c r="Q6" i="4" s="1"/>
  <c r="H6" i="4"/>
  <c r="M6" i="4"/>
  <c r="N5" i="4"/>
  <c r="F5" i="4"/>
  <c r="L5" i="4" s="1"/>
  <c r="P5" i="4" s="1"/>
  <c r="R5" i="4" s="1"/>
  <c r="H5" i="4"/>
  <c r="M5" i="4"/>
  <c r="O5" i="4" s="1"/>
  <c r="Q5" i="4" s="1"/>
  <c r="N4" i="4"/>
  <c r="F4" i="4"/>
  <c r="L4" i="4" s="1"/>
  <c r="P4" i="4" s="1"/>
  <c r="R4" i="4" s="1"/>
  <c r="H4" i="4"/>
  <c r="M4" i="4"/>
  <c r="O4" i="4" s="1"/>
  <c r="Q4" i="4" s="1"/>
  <c r="O15" i="4" l="1"/>
  <c r="Q15" i="4" s="1"/>
  <c r="O16" i="4"/>
  <c r="Q16" i="4" s="1"/>
  <c r="O19" i="4"/>
  <c r="Q19" i="4" s="1"/>
  <c r="O20" i="4"/>
  <c r="Q20" i="4" s="1"/>
  <c r="O9" i="4"/>
  <c r="Q9" i="4" s="1"/>
  <c r="O21" i="4"/>
  <c r="Q21" i="4" s="1"/>
</calcChain>
</file>

<file path=xl/sharedStrings.xml><?xml version="1.0" encoding="utf-8"?>
<sst xmlns="http://schemas.openxmlformats.org/spreadsheetml/2006/main" count="72" uniqueCount="46">
  <si>
    <t>Block Position</t>
  </si>
  <si>
    <t>Q-</t>
  </si>
  <si>
    <t>Nglom</t>
  </si>
  <si>
    <t>Block Code</t>
  </si>
  <si>
    <t>Left</t>
  </si>
  <si>
    <t>Middle</t>
  </si>
  <si>
    <t>Right</t>
  </si>
  <si>
    <t>Ps</t>
  </si>
  <si>
    <t>Pkid</t>
  </si>
  <si>
    <t>Pglom</t>
  </si>
  <si>
    <t>Pcorp</t>
  </si>
  <si>
    <t>Vkid (mm3)</t>
  </si>
  <si>
    <t>Nglom/ Vkid</t>
  </si>
  <si>
    <t>Pglom/Pkid</t>
  </si>
  <si>
    <t>Pcorp/Pkid</t>
  </si>
  <si>
    <r>
      <t>Vglom x10</t>
    </r>
    <r>
      <rPr>
        <b/>
        <vertAlign val="superscript"/>
        <sz val="11"/>
        <rFont val="Calibri"/>
        <family val="2"/>
        <scheme val="minor"/>
      </rPr>
      <t>-4</t>
    </r>
    <r>
      <rPr>
        <b/>
        <sz val="11"/>
        <rFont val="Calibri"/>
        <family val="2"/>
        <scheme val="minor"/>
      </rPr>
      <t xml:space="preserve"> mm</t>
    </r>
    <r>
      <rPr>
        <b/>
        <vertAlign val="superscript"/>
        <sz val="11"/>
        <rFont val="Calibri"/>
        <family val="2"/>
        <scheme val="minor"/>
      </rPr>
      <t>3</t>
    </r>
  </si>
  <si>
    <r>
      <t>Total Vglom mm</t>
    </r>
    <r>
      <rPr>
        <b/>
        <vertAlign val="superscript"/>
        <sz val="11"/>
        <rFont val="Calibri"/>
        <family val="2"/>
        <scheme val="minor"/>
      </rPr>
      <t>3</t>
    </r>
  </si>
  <si>
    <r>
      <t>Total Vcorp mm</t>
    </r>
    <r>
      <rPr>
        <b/>
        <vertAlign val="superscript"/>
        <sz val="11"/>
        <rFont val="Calibri"/>
        <family val="2"/>
        <scheme val="minor"/>
      </rPr>
      <t>3</t>
    </r>
  </si>
  <si>
    <t>SSF</t>
  </si>
  <si>
    <r>
      <t>Vcorp     x10</t>
    </r>
    <r>
      <rPr>
        <b/>
        <vertAlign val="superscript"/>
        <sz val="11"/>
        <rFont val="Calibri"/>
        <family val="2"/>
        <scheme val="minor"/>
      </rPr>
      <t xml:space="preserve">-4 </t>
    </r>
    <r>
      <rPr>
        <b/>
        <sz val="11"/>
        <rFont val="Calibri"/>
        <family val="2"/>
        <scheme val="minor"/>
      </rPr>
      <t>mm</t>
    </r>
    <r>
      <rPr>
        <b/>
        <vertAlign val="superscript"/>
        <sz val="11"/>
        <rFont val="Calibri"/>
        <family val="2"/>
        <scheme val="minor"/>
      </rPr>
      <t>3</t>
    </r>
  </si>
  <si>
    <t>Lori O'brien H</t>
  </si>
  <si>
    <t>Lori O'Brien J</t>
  </si>
  <si>
    <t>Lori O'Brien H</t>
  </si>
  <si>
    <t>Lori O'Brien I</t>
  </si>
  <si>
    <t>Lori O'Brien G</t>
  </si>
  <si>
    <t>Lori O'Brien E</t>
  </si>
  <si>
    <t>Lori O'Brien F</t>
  </si>
  <si>
    <t>16_(MUT)</t>
  </si>
  <si>
    <t>10_(HET)</t>
  </si>
  <si>
    <t>6_(WT)</t>
  </si>
  <si>
    <t>12_(HET)</t>
  </si>
  <si>
    <t>17_(MUT)</t>
  </si>
  <si>
    <t>14_(MUT)</t>
  </si>
  <si>
    <t>8_(HET)</t>
  </si>
  <si>
    <t>5_(WT)</t>
  </si>
  <si>
    <t>4_(WT)</t>
  </si>
  <si>
    <t>11_(HET)</t>
  </si>
  <si>
    <t>3_(WT)</t>
  </si>
  <si>
    <t>15_(MUT)</t>
  </si>
  <si>
    <t>1_(WT)</t>
  </si>
  <si>
    <t>9_(HET)</t>
  </si>
  <si>
    <t>13_(MUT)</t>
  </si>
  <si>
    <t>2_(WT)</t>
  </si>
  <si>
    <t>7_(HET)</t>
  </si>
  <si>
    <t>18_(MUT)</t>
  </si>
  <si>
    <t>LO Code_(Decode)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</si>
</sst>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1" xfId="0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3" fillId="0" borderId="1" xfId="0" applyFont="1" applyFill="1" applyBorder="1"/>
    <xf numFmtId="2" fontId="0" fillId="0" borderId="1" xfId="0" applyNumberFormat="1" applyFont="1" applyFill="1" applyBorder="1" applyAlignment="1">
      <alignment horizontal="center" wrapText="1"/>
    </xf>
    <xf numFmtId="165" fontId="0" fillId="0" borderId="1" xfId="0" applyNumberFormat="1" applyFont="1" applyFill="1" applyBorder="1" applyAlignment="1">
      <alignment horizontal="center" wrapText="1"/>
    </xf>
    <xf numFmtId="164" fontId="0" fillId="0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/>
    <xf numFmtId="0" fontId="0" fillId="2" borderId="1" xfId="0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1"/>
  <sheetViews>
    <sheetView tabSelected="1" workbookViewId="0">
      <selection activeCell="C10" sqref="C10"/>
    </sheetView>
  </sheetViews>
  <sheetFormatPr defaultColWidth="10.796875" defaultRowHeight="15.6" x14ac:dyDescent="0.6"/>
  <cols>
    <col min="1" max="1" width="14.1484375" bestFit="1" customWidth="1"/>
  </cols>
  <sheetData>
    <row r="3" spans="1:18" s="9" customFormat="1" ht="46.8" x14ac:dyDescent="0.6">
      <c r="A3" s="16" t="s">
        <v>3</v>
      </c>
      <c r="B3" s="16" t="s">
        <v>0</v>
      </c>
      <c r="C3" s="16" t="s">
        <v>45</v>
      </c>
      <c r="D3" s="16" t="s">
        <v>18</v>
      </c>
      <c r="E3" s="16" t="s">
        <v>1</v>
      </c>
      <c r="F3" s="3" t="s">
        <v>2</v>
      </c>
      <c r="G3" s="16" t="s">
        <v>7</v>
      </c>
      <c r="H3" s="5" t="s">
        <v>11</v>
      </c>
      <c r="I3" s="16" t="s">
        <v>8</v>
      </c>
      <c r="J3" s="16" t="s">
        <v>9</v>
      </c>
      <c r="K3" s="16" t="s">
        <v>10</v>
      </c>
      <c r="L3" s="2" t="s">
        <v>12</v>
      </c>
      <c r="M3" s="2" t="s">
        <v>13</v>
      </c>
      <c r="N3" s="2" t="s">
        <v>14</v>
      </c>
      <c r="O3" s="4" t="s">
        <v>15</v>
      </c>
      <c r="P3" s="4" t="s">
        <v>19</v>
      </c>
      <c r="Q3" s="4" t="s">
        <v>16</v>
      </c>
      <c r="R3" s="4" t="s">
        <v>17</v>
      </c>
    </row>
    <row r="4" spans="1:18" s="13" customFormat="1" x14ac:dyDescent="0.6">
      <c r="A4" s="7" t="s">
        <v>25</v>
      </c>
      <c r="B4" s="1" t="s">
        <v>4</v>
      </c>
      <c r="C4" s="7" t="s">
        <v>27</v>
      </c>
      <c r="D4" s="6">
        <v>100</v>
      </c>
      <c r="E4" s="6">
        <v>318</v>
      </c>
      <c r="F4" s="14">
        <f t="shared" ref="F4:F21" si="0">E4*0.5*0.5*D4</f>
        <v>7950</v>
      </c>
      <c r="G4" s="6">
        <v>178</v>
      </c>
      <c r="H4" s="10">
        <f t="shared" ref="H4:H21" si="1">G4*D4*0.005*0.680196</f>
        <v>60.537444000000001</v>
      </c>
      <c r="I4" s="6">
        <v>12203</v>
      </c>
      <c r="J4" s="6">
        <v>105</v>
      </c>
      <c r="K4" s="6">
        <v>183</v>
      </c>
      <c r="L4" s="11">
        <f t="shared" ref="L4:L21" si="2">F4/H4</f>
        <v>131.32368125750403</v>
      </c>
      <c r="M4" s="12">
        <f t="shared" ref="M4:M21" si="3">J4/I4</f>
        <v>8.6044415307711224E-3</v>
      </c>
      <c r="N4" s="12">
        <f t="shared" ref="N4:N21" si="4">K4/I4</f>
        <v>1.4996312382201098E-2</v>
      </c>
      <c r="O4" s="15">
        <f t="shared" ref="O4:O21" si="5">(M4/L4)*10000</f>
        <v>0.65520867587463039</v>
      </c>
      <c r="P4" s="15">
        <f t="shared" ref="P4:P21" si="6">(N4/L4)*10000</f>
        <v>1.1419351208100699</v>
      </c>
      <c r="Q4" s="15">
        <f t="shared" ref="Q4:Q21" si="7">O4/10000*F4</f>
        <v>0.52089089732033111</v>
      </c>
      <c r="R4" s="15">
        <f t="shared" ref="R4:R21" si="8">(P4/10000)*F4</f>
        <v>0.90783842104400558</v>
      </c>
    </row>
    <row r="5" spans="1:18" s="13" customFormat="1" x14ac:dyDescent="0.6">
      <c r="A5" s="7" t="s">
        <v>25</v>
      </c>
      <c r="B5" s="1" t="s">
        <v>5</v>
      </c>
      <c r="C5" s="7" t="s">
        <v>28</v>
      </c>
      <c r="D5" s="6">
        <v>100</v>
      </c>
      <c r="E5" s="6">
        <v>785</v>
      </c>
      <c r="F5" s="14">
        <f t="shared" si="0"/>
        <v>19625</v>
      </c>
      <c r="G5" s="6">
        <v>251</v>
      </c>
      <c r="H5" s="10">
        <f t="shared" si="1"/>
        <v>85.364598000000001</v>
      </c>
      <c r="I5" s="6">
        <v>16156</v>
      </c>
      <c r="J5" s="6">
        <v>197</v>
      </c>
      <c r="K5" s="6">
        <v>377</v>
      </c>
      <c r="L5" s="11">
        <f t="shared" si="2"/>
        <v>229.89623871947478</v>
      </c>
      <c r="M5" s="12">
        <f t="shared" si="3"/>
        <v>1.2193612280267392E-2</v>
      </c>
      <c r="N5" s="12">
        <f t="shared" si="4"/>
        <v>2.333498390690765E-2</v>
      </c>
      <c r="O5" s="15">
        <f t="shared" si="5"/>
        <v>0.53039633654669516</v>
      </c>
      <c r="P5" s="15">
        <f t="shared" si="6"/>
        <v>1.0150224308533202</v>
      </c>
      <c r="Q5" s="15">
        <f t="shared" si="7"/>
        <v>1.0409028104728892</v>
      </c>
      <c r="R5" s="15">
        <f t="shared" si="8"/>
        <v>1.9919815205496409</v>
      </c>
    </row>
    <row r="6" spans="1:18" s="13" customFormat="1" x14ac:dyDescent="0.6">
      <c r="A6" s="7" t="s">
        <v>25</v>
      </c>
      <c r="B6" s="1" t="s">
        <v>6</v>
      </c>
      <c r="C6" s="7" t="s">
        <v>29</v>
      </c>
      <c r="D6" s="6">
        <v>100</v>
      </c>
      <c r="E6" s="6">
        <f>533+183</f>
        <v>716</v>
      </c>
      <c r="F6" s="14">
        <f t="shared" si="0"/>
        <v>17900</v>
      </c>
      <c r="G6" s="6">
        <v>275</v>
      </c>
      <c r="H6" s="10">
        <f t="shared" si="1"/>
        <v>93.526949999999999</v>
      </c>
      <c r="I6" s="6">
        <v>18845</v>
      </c>
      <c r="J6" s="6">
        <v>182</v>
      </c>
      <c r="K6" s="6">
        <v>366</v>
      </c>
      <c r="L6" s="11">
        <f t="shared" si="2"/>
        <v>191.38868529338336</v>
      </c>
      <c r="M6" s="12">
        <f t="shared" si="3"/>
        <v>9.6577341469885909E-3</v>
      </c>
      <c r="N6" s="12">
        <f t="shared" si="4"/>
        <v>1.9421597240647386E-2</v>
      </c>
      <c r="O6" s="15">
        <f t="shared" si="5"/>
        <v>0.50461364171994116</v>
      </c>
      <c r="P6" s="15">
        <f t="shared" si="6"/>
        <v>1.0147724882939475</v>
      </c>
      <c r="Q6" s="15">
        <f t="shared" si="7"/>
        <v>0.90325841867869472</v>
      </c>
      <c r="R6" s="15">
        <f t="shared" si="8"/>
        <v>1.8164427540461661</v>
      </c>
    </row>
    <row r="7" spans="1:18" s="13" customFormat="1" x14ac:dyDescent="0.6">
      <c r="A7" s="7" t="s">
        <v>26</v>
      </c>
      <c r="B7" s="1" t="s">
        <v>4</v>
      </c>
      <c r="C7" s="7" t="s">
        <v>30</v>
      </c>
      <c r="D7" s="6">
        <v>100</v>
      </c>
      <c r="E7" s="6">
        <v>600</v>
      </c>
      <c r="F7" s="14">
        <f t="shared" si="0"/>
        <v>15000</v>
      </c>
      <c r="G7" s="6">
        <v>189</v>
      </c>
      <c r="H7" s="10">
        <f t="shared" si="1"/>
        <v>64.278521999999995</v>
      </c>
      <c r="I7" s="6">
        <v>13039</v>
      </c>
      <c r="J7" s="6">
        <v>136</v>
      </c>
      <c r="K7" s="6">
        <v>281</v>
      </c>
      <c r="L7" s="11">
        <f t="shared" si="2"/>
        <v>233.35944158765818</v>
      </c>
      <c r="M7" s="12">
        <f t="shared" si="3"/>
        <v>1.0430247718383311E-2</v>
      </c>
      <c r="N7" s="12">
        <f t="shared" si="4"/>
        <v>2.1550732418130224E-2</v>
      </c>
      <c r="O7" s="15">
        <f t="shared" si="5"/>
        <v>0.44696060495436757</v>
      </c>
      <c r="P7" s="15">
        <f t="shared" si="6"/>
        <v>0.92349948523659786</v>
      </c>
      <c r="Q7" s="15">
        <f t="shared" si="7"/>
        <v>0.67044090743155138</v>
      </c>
      <c r="R7" s="15">
        <f t="shared" si="8"/>
        <v>1.3852492278548967</v>
      </c>
    </row>
    <row r="8" spans="1:18" s="13" customFormat="1" x14ac:dyDescent="0.6">
      <c r="A8" s="7" t="s">
        <v>26</v>
      </c>
      <c r="B8" s="1" t="s">
        <v>5</v>
      </c>
      <c r="C8" s="7" t="s">
        <v>31</v>
      </c>
      <c r="D8" s="6">
        <v>100</v>
      </c>
      <c r="E8" s="6">
        <v>441</v>
      </c>
      <c r="F8" s="14">
        <f t="shared" si="0"/>
        <v>11025</v>
      </c>
      <c r="G8" s="6">
        <v>201</v>
      </c>
      <c r="H8" s="10">
        <f t="shared" si="1"/>
        <v>68.359698000000009</v>
      </c>
      <c r="I8" s="6">
        <v>13354</v>
      </c>
      <c r="J8" s="6">
        <v>125</v>
      </c>
      <c r="K8" s="6">
        <v>210</v>
      </c>
      <c r="L8" s="11">
        <f t="shared" si="2"/>
        <v>161.27923795099269</v>
      </c>
      <c r="M8" s="12">
        <f t="shared" si="3"/>
        <v>9.360491238580201E-3</v>
      </c>
      <c r="N8" s="12">
        <f t="shared" si="4"/>
        <v>1.5725625280814736E-2</v>
      </c>
      <c r="O8" s="15">
        <f t="shared" si="5"/>
        <v>0.58039034394647493</v>
      </c>
      <c r="P8" s="15">
        <f t="shared" si="6"/>
        <v>0.97505577783007769</v>
      </c>
      <c r="Q8" s="15">
        <f t="shared" si="7"/>
        <v>0.63988035420098865</v>
      </c>
      <c r="R8" s="15">
        <f t="shared" si="8"/>
        <v>1.0749989950576606</v>
      </c>
    </row>
    <row r="9" spans="1:18" s="13" customFormat="1" x14ac:dyDescent="0.6">
      <c r="A9" s="8" t="s">
        <v>26</v>
      </c>
      <c r="B9" s="1" t="s">
        <v>6</v>
      </c>
      <c r="C9" s="7" t="s">
        <v>44</v>
      </c>
      <c r="D9" s="6">
        <v>100</v>
      </c>
      <c r="E9" s="6">
        <v>315</v>
      </c>
      <c r="F9" s="14">
        <f t="shared" si="0"/>
        <v>7875</v>
      </c>
      <c r="G9" s="6">
        <v>160</v>
      </c>
      <c r="H9" s="10">
        <f t="shared" si="1"/>
        <v>54.415680000000002</v>
      </c>
      <c r="I9" s="6">
        <v>10123</v>
      </c>
      <c r="J9" s="6">
        <v>89</v>
      </c>
      <c r="K9" s="6">
        <v>174</v>
      </c>
      <c r="L9" s="11">
        <f t="shared" si="2"/>
        <v>144.71931619709613</v>
      </c>
      <c r="M9" s="12">
        <f t="shared" si="3"/>
        <v>8.7918601205176326E-3</v>
      </c>
      <c r="N9" s="12">
        <f t="shared" si="4"/>
        <v>1.7188580460337846E-2</v>
      </c>
      <c r="O9" s="15">
        <f t="shared" si="5"/>
        <v>0.60751117069568117</v>
      </c>
      <c r="P9" s="15">
        <f t="shared" si="6"/>
        <v>1.1877184685511071</v>
      </c>
      <c r="Q9" s="15">
        <f t="shared" si="7"/>
        <v>0.47841504692284892</v>
      </c>
      <c r="R9" s="15">
        <f t="shared" si="8"/>
        <v>0.93532829398399686</v>
      </c>
    </row>
    <row r="10" spans="1:18" s="13" customFormat="1" x14ac:dyDescent="0.6">
      <c r="A10" s="7" t="s">
        <v>24</v>
      </c>
      <c r="B10" s="1" t="s">
        <v>4</v>
      </c>
      <c r="C10" s="7" t="s">
        <v>32</v>
      </c>
      <c r="D10" s="6">
        <v>100</v>
      </c>
      <c r="E10" s="6">
        <v>284</v>
      </c>
      <c r="F10" s="14">
        <f t="shared" si="0"/>
        <v>7100</v>
      </c>
      <c r="G10" s="6">
        <v>98</v>
      </c>
      <c r="H10" s="10">
        <f t="shared" si="1"/>
        <v>33.329604000000003</v>
      </c>
      <c r="I10" s="6">
        <v>6852</v>
      </c>
      <c r="J10" s="6">
        <v>109</v>
      </c>
      <c r="K10" s="6">
        <v>176</v>
      </c>
      <c r="L10" s="11">
        <f t="shared" si="2"/>
        <v>213.02383310644794</v>
      </c>
      <c r="M10" s="12">
        <f t="shared" si="3"/>
        <v>1.590776415645067E-2</v>
      </c>
      <c r="N10" s="12">
        <f t="shared" si="4"/>
        <v>2.5685931115002919E-2</v>
      </c>
      <c r="O10" s="15">
        <f t="shared" si="5"/>
        <v>0.74675983078858432</v>
      </c>
      <c r="P10" s="15">
        <f t="shared" si="6"/>
        <v>1.2057773414567969</v>
      </c>
      <c r="Q10" s="15">
        <f t="shared" si="7"/>
        <v>0.53019947985989491</v>
      </c>
      <c r="R10" s="15">
        <f t="shared" si="8"/>
        <v>0.85610191243432587</v>
      </c>
    </row>
    <row r="11" spans="1:18" s="13" customFormat="1" x14ac:dyDescent="0.6">
      <c r="A11" s="7" t="s">
        <v>24</v>
      </c>
      <c r="B11" s="1" t="s">
        <v>5</v>
      </c>
      <c r="C11" s="7" t="s">
        <v>33</v>
      </c>
      <c r="D11" s="6">
        <v>100</v>
      </c>
      <c r="E11" s="6">
        <v>709</v>
      </c>
      <c r="F11" s="14">
        <f t="shared" si="0"/>
        <v>17725</v>
      </c>
      <c r="G11" s="6">
        <v>179</v>
      </c>
      <c r="H11" s="10">
        <f t="shared" si="1"/>
        <v>60.877542000000005</v>
      </c>
      <c r="I11" s="6">
        <v>15664</v>
      </c>
      <c r="J11" s="6">
        <v>222</v>
      </c>
      <c r="K11" s="6">
        <v>315</v>
      </c>
      <c r="L11" s="11">
        <f t="shared" si="2"/>
        <v>291.15827311161803</v>
      </c>
      <c r="M11" s="12">
        <f t="shared" si="3"/>
        <v>1.4172625127681308E-2</v>
      </c>
      <c r="N11" s="12">
        <f t="shared" si="4"/>
        <v>2.0109805924412666E-2</v>
      </c>
      <c r="O11" s="15">
        <f t="shared" si="5"/>
        <v>0.48676704172675561</v>
      </c>
      <c r="P11" s="15">
        <f t="shared" si="6"/>
        <v>0.6906829646122884</v>
      </c>
      <c r="Q11" s="15">
        <f t="shared" si="7"/>
        <v>0.86279458146067434</v>
      </c>
      <c r="R11" s="15">
        <f t="shared" si="8"/>
        <v>1.2242355547752812</v>
      </c>
    </row>
    <row r="12" spans="1:18" s="13" customFormat="1" x14ac:dyDescent="0.6">
      <c r="A12" s="7" t="s">
        <v>24</v>
      </c>
      <c r="B12" s="1" t="s">
        <v>6</v>
      </c>
      <c r="C12" s="7" t="s">
        <v>34</v>
      </c>
      <c r="D12" s="6">
        <v>100</v>
      </c>
      <c r="E12" s="6">
        <v>606</v>
      </c>
      <c r="F12" s="14">
        <f t="shared" si="0"/>
        <v>15150</v>
      </c>
      <c r="G12" s="6">
        <v>245</v>
      </c>
      <c r="H12" s="10">
        <f t="shared" si="1"/>
        <v>83.324010000000001</v>
      </c>
      <c r="I12" s="6">
        <v>16945</v>
      </c>
      <c r="J12" s="6">
        <v>187</v>
      </c>
      <c r="K12" s="6">
        <v>293</v>
      </c>
      <c r="L12" s="11">
        <f t="shared" si="2"/>
        <v>181.82034205986966</v>
      </c>
      <c r="M12" s="12">
        <f t="shared" si="3"/>
        <v>1.1035703747418118E-2</v>
      </c>
      <c r="N12" s="12">
        <f t="shared" si="4"/>
        <v>1.7291236352906462E-2</v>
      </c>
      <c r="O12" s="15">
        <f t="shared" si="5"/>
        <v>0.60695649465802293</v>
      </c>
      <c r="P12" s="15">
        <f t="shared" si="6"/>
        <v>0.95100670018610001</v>
      </c>
      <c r="Q12" s="15">
        <f t="shared" si="7"/>
        <v>0.91953908940690476</v>
      </c>
      <c r="R12" s="15">
        <f t="shared" si="8"/>
        <v>1.4407751507819415</v>
      </c>
    </row>
    <row r="13" spans="1:18" s="13" customFormat="1" x14ac:dyDescent="0.6">
      <c r="A13" s="7" t="s">
        <v>22</v>
      </c>
      <c r="B13" s="1" t="s">
        <v>4</v>
      </c>
      <c r="C13" s="7" t="s">
        <v>35</v>
      </c>
      <c r="D13" s="6">
        <v>100</v>
      </c>
      <c r="E13" s="6">
        <v>697</v>
      </c>
      <c r="F13" s="14">
        <f t="shared" si="0"/>
        <v>17425</v>
      </c>
      <c r="G13" s="6">
        <v>214</v>
      </c>
      <c r="H13" s="10">
        <f t="shared" si="1"/>
        <v>72.780972000000006</v>
      </c>
      <c r="I13" s="6">
        <v>11206</v>
      </c>
      <c r="J13" s="6">
        <v>148</v>
      </c>
      <c r="K13" s="6">
        <v>207</v>
      </c>
      <c r="L13" s="11">
        <f t="shared" si="2"/>
        <v>239.41697288681442</v>
      </c>
      <c r="M13" s="12">
        <f t="shared" si="3"/>
        <v>1.3207210422987685E-2</v>
      </c>
      <c r="N13" s="12">
        <f t="shared" si="4"/>
        <v>1.8472247010530074E-2</v>
      </c>
      <c r="O13" s="15">
        <f t="shared" si="5"/>
        <v>0.55164052338225245</v>
      </c>
      <c r="P13" s="15">
        <f t="shared" si="6"/>
        <v>0.77155127256842071</v>
      </c>
      <c r="Q13" s="15">
        <f t="shared" si="7"/>
        <v>0.96123361199357493</v>
      </c>
      <c r="R13" s="15">
        <f t="shared" si="8"/>
        <v>1.344428092450473</v>
      </c>
    </row>
    <row r="14" spans="1:18" s="13" customFormat="1" x14ac:dyDescent="0.6">
      <c r="A14" s="7" t="s">
        <v>20</v>
      </c>
      <c r="B14" s="1" t="s">
        <v>5</v>
      </c>
      <c r="C14" s="6" t="s">
        <v>36</v>
      </c>
      <c r="D14" s="6">
        <v>100</v>
      </c>
      <c r="E14" s="6">
        <v>761</v>
      </c>
      <c r="F14" s="14">
        <f t="shared" si="0"/>
        <v>19025</v>
      </c>
      <c r="G14" s="6">
        <v>179</v>
      </c>
      <c r="H14" s="10">
        <f t="shared" si="1"/>
        <v>60.877542000000005</v>
      </c>
      <c r="I14" s="6">
        <v>12405</v>
      </c>
      <c r="J14" s="6">
        <v>196</v>
      </c>
      <c r="K14" s="6">
        <v>292</v>
      </c>
      <c r="L14" s="11">
        <f t="shared" si="2"/>
        <v>312.51261754293557</v>
      </c>
      <c r="M14" s="12">
        <f t="shared" si="3"/>
        <v>1.5800080612656187E-2</v>
      </c>
      <c r="N14" s="12">
        <f t="shared" si="4"/>
        <v>2.3538895606610238E-2</v>
      </c>
      <c r="O14" s="15">
        <f t="shared" si="5"/>
        <v>0.50558216614999363</v>
      </c>
      <c r="P14" s="15">
        <f t="shared" si="6"/>
        <v>0.75321424752958233</v>
      </c>
      <c r="Q14" s="15">
        <f t="shared" si="7"/>
        <v>0.96187007110036282</v>
      </c>
      <c r="R14" s="15">
        <f t="shared" si="8"/>
        <v>1.4329901059250305</v>
      </c>
    </row>
    <row r="15" spans="1:18" s="13" customFormat="1" x14ac:dyDescent="0.6">
      <c r="A15" s="7" t="s">
        <v>22</v>
      </c>
      <c r="B15" s="1" t="s">
        <v>6</v>
      </c>
      <c r="C15" s="6" t="s">
        <v>37</v>
      </c>
      <c r="D15" s="6">
        <v>100</v>
      </c>
      <c r="E15" s="6">
        <v>793</v>
      </c>
      <c r="F15" s="14">
        <f t="shared" si="0"/>
        <v>19825</v>
      </c>
      <c r="G15" s="6">
        <v>177</v>
      </c>
      <c r="H15" s="10">
        <f t="shared" si="1"/>
        <v>60.197346000000003</v>
      </c>
      <c r="I15" s="6">
        <v>9268</v>
      </c>
      <c r="J15" s="6">
        <v>163</v>
      </c>
      <c r="K15" s="6">
        <v>215</v>
      </c>
      <c r="L15" s="11">
        <f t="shared" si="2"/>
        <v>329.33345599654842</v>
      </c>
      <c r="M15" s="12">
        <f t="shared" si="3"/>
        <v>1.7587397496763055E-2</v>
      </c>
      <c r="N15" s="12">
        <f t="shared" si="4"/>
        <v>2.3198100992662927E-2</v>
      </c>
      <c r="O15" s="15">
        <f t="shared" si="5"/>
        <v>0.53403008945885477</v>
      </c>
      <c r="P15" s="15">
        <f t="shared" si="6"/>
        <v>0.70439551677088197</v>
      </c>
      <c r="Q15" s="15">
        <f t="shared" si="7"/>
        <v>1.0587146523521795</v>
      </c>
      <c r="R15" s="15">
        <f t="shared" si="8"/>
        <v>1.3964641119982737</v>
      </c>
    </row>
    <row r="16" spans="1:18" s="13" customFormat="1" x14ac:dyDescent="0.6">
      <c r="A16" s="6" t="s">
        <v>23</v>
      </c>
      <c r="B16" s="1" t="s">
        <v>4</v>
      </c>
      <c r="C16" s="6" t="s">
        <v>38</v>
      </c>
      <c r="D16" s="6">
        <v>100</v>
      </c>
      <c r="E16" s="6">
        <v>385</v>
      </c>
      <c r="F16" s="14">
        <f t="shared" si="0"/>
        <v>9625</v>
      </c>
      <c r="G16" s="6">
        <v>114</v>
      </c>
      <c r="H16" s="10">
        <f t="shared" si="1"/>
        <v>38.771172</v>
      </c>
      <c r="I16" s="6">
        <v>7461</v>
      </c>
      <c r="J16" s="6">
        <v>128</v>
      </c>
      <c r="K16" s="6">
        <v>182</v>
      </c>
      <c r="L16" s="11">
        <f t="shared" si="2"/>
        <v>248.25145858371266</v>
      </c>
      <c r="M16" s="12">
        <f t="shared" si="3"/>
        <v>1.7155877228253586E-2</v>
      </c>
      <c r="N16" s="12">
        <f t="shared" si="4"/>
        <v>2.4393512933923066E-2</v>
      </c>
      <c r="O16" s="15">
        <f t="shared" si="5"/>
        <v>0.69106853696363957</v>
      </c>
      <c r="P16" s="15">
        <f t="shared" si="6"/>
        <v>0.98261307599517489</v>
      </c>
      <c r="Q16" s="15">
        <f t="shared" si="7"/>
        <v>0.66515346682750298</v>
      </c>
      <c r="R16" s="15">
        <f t="shared" si="8"/>
        <v>0.94576508564535577</v>
      </c>
    </row>
    <row r="17" spans="1:18" s="13" customFormat="1" x14ac:dyDescent="0.6">
      <c r="A17" s="6" t="s">
        <v>23</v>
      </c>
      <c r="B17" s="1" t="s">
        <v>5</v>
      </c>
      <c r="C17" s="6" t="s">
        <v>39</v>
      </c>
      <c r="D17" s="6">
        <v>100</v>
      </c>
      <c r="E17" s="6">
        <v>730</v>
      </c>
      <c r="F17" s="14">
        <f t="shared" si="0"/>
        <v>18250</v>
      </c>
      <c r="G17" s="7">
        <v>137</v>
      </c>
      <c r="H17" s="10">
        <f t="shared" si="1"/>
        <v>46.593426000000001</v>
      </c>
      <c r="I17" s="6">
        <v>7569</v>
      </c>
      <c r="J17" s="6">
        <v>137</v>
      </c>
      <c r="K17" s="6">
        <v>189</v>
      </c>
      <c r="L17" s="11">
        <f t="shared" si="2"/>
        <v>391.68615761373718</v>
      </c>
      <c r="M17" s="12">
        <f t="shared" si="3"/>
        <v>1.8100145329634033E-2</v>
      </c>
      <c r="N17" s="12">
        <f t="shared" si="4"/>
        <v>2.4970273483947682E-2</v>
      </c>
      <c r="O17" s="15">
        <f t="shared" si="5"/>
        <v>0.46210837370167068</v>
      </c>
      <c r="P17" s="15">
        <f t="shared" si="6"/>
        <v>0.63750717247894706</v>
      </c>
      <c r="Q17" s="15">
        <f t="shared" si="7"/>
        <v>0.84334778200554905</v>
      </c>
      <c r="R17" s="15">
        <f t="shared" si="8"/>
        <v>1.1634505897740783</v>
      </c>
    </row>
    <row r="18" spans="1:18" s="13" customFormat="1" x14ac:dyDescent="0.6">
      <c r="A18" s="6" t="s">
        <v>23</v>
      </c>
      <c r="B18" s="1" t="s">
        <v>6</v>
      </c>
      <c r="C18" s="6" t="s">
        <v>40</v>
      </c>
      <c r="D18" s="6">
        <v>100</v>
      </c>
      <c r="E18" s="6">
        <v>603</v>
      </c>
      <c r="F18" s="14">
        <f t="shared" si="0"/>
        <v>15075</v>
      </c>
      <c r="G18" s="6">
        <v>156</v>
      </c>
      <c r="H18" s="10">
        <f t="shared" si="1"/>
        <v>53.055288000000004</v>
      </c>
      <c r="I18" s="6">
        <v>13406</v>
      </c>
      <c r="J18" s="6">
        <v>179</v>
      </c>
      <c r="K18" s="6">
        <v>268</v>
      </c>
      <c r="L18" s="11">
        <f t="shared" si="2"/>
        <v>284.13755854081876</v>
      </c>
      <c r="M18" s="12">
        <f t="shared" si="3"/>
        <v>1.3352230344621812E-2</v>
      </c>
      <c r="N18" s="12">
        <f t="shared" si="4"/>
        <v>1.9991048784126511E-2</v>
      </c>
      <c r="O18" s="15">
        <f t="shared" si="5"/>
        <v>0.46992134419651704</v>
      </c>
      <c r="P18" s="15">
        <f t="shared" si="6"/>
        <v>0.70356938684171277</v>
      </c>
      <c r="Q18" s="15">
        <f t="shared" si="7"/>
        <v>0.70840642637624951</v>
      </c>
      <c r="R18" s="15">
        <f t="shared" si="8"/>
        <v>1.060630850663882</v>
      </c>
    </row>
    <row r="19" spans="1:18" s="13" customFormat="1" x14ac:dyDescent="0.6">
      <c r="A19" s="6" t="s">
        <v>21</v>
      </c>
      <c r="B19" s="1" t="s">
        <v>4</v>
      </c>
      <c r="C19" s="6" t="s">
        <v>41</v>
      </c>
      <c r="D19" s="6">
        <v>100</v>
      </c>
      <c r="E19" s="6">
        <v>389</v>
      </c>
      <c r="F19" s="14">
        <f t="shared" si="0"/>
        <v>9725</v>
      </c>
      <c r="G19" s="6">
        <v>136</v>
      </c>
      <c r="H19" s="10">
        <f t="shared" si="1"/>
        <v>46.253328000000003</v>
      </c>
      <c r="I19" s="6">
        <v>7259</v>
      </c>
      <c r="J19" s="6">
        <v>104</v>
      </c>
      <c r="K19" s="6">
        <v>159</v>
      </c>
      <c r="L19" s="11">
        <f t="shared" si="2"/>
        <v>210.25514099223301</v>
      </c>
      <c r="M19" s="12">
        <f t="shared" si="3"/>
        <v>1.4327042292326767E-2</v>
      </c>
      <c r="N19" s="12">
        <f t="shared" si="4"/>
        <v>2.190384350461496E-2</v>
      </c>
      <c r="O19" s="15">
        <f t="shared" si="5"/>
        <v>0.68141222253661893</v>
      </c>
      <c r="P19" s="15">
        <f t="shared" si="6"/>
        <v>1.0417744556088693</v>
      </c>
      <c r="Q19" s="15">
        <f t="shared" si="7"/>
        <v>0.66267338641686191</v>
      </c>
      <c r="R19" s="15">
        <f t="shared" si="8"/>
        <v>1.0131256580796253</v>
      </c>
    </row>
    <row r="20" spans="1:18" s="13" customFormat="1" x14ac:dyDescent="0.6">
      <c r="A20" s="6" t="s">
        <v>21</v>
      </c>
      <c r="B20" s="1" t="s">
        <v>5</v>
      </c>
      <c r="C20" s="6" t="s">
        <v>42</v>
      </c>
      <c r="D20" s="6">
        <v>100</v>
      </c>
      <c r="E20" s="6">
        <v>749</v>
      </c>
      <c r="F20" s="14">
        <f t="shared" si="0"/>
        <v>18725</v>
      </c>
      <c r="G20" s="6">
        <v>188</v>
      </c>
      <c r="H20" s="10">
        <f t="shared" si="1"/>
        <v>63.938424000000005</v>
      </c>
      <c r="I20" s="6">
        <v>9854</v>
      </c>
      <c r="J20" s="6">
        <v>162</v>
      </c>
      <c r="K20" s="6">
        <v>203</v>
      </c>
      <c r="L20" s="11">
        <f t="shared" si="2"/>
        <v>292.85989282438362</v>
      </c>
      <c r="M20" s="12">
        <f t="shared" si="3"/>
        <v>1.6440024355591637E-2</v>
      </c>
      <c r="N20" s="12">
        <f t="shared" si="4"/>
        <v>2.0600771260401867E-2</v>
      </c>
      <c r="O20" s="15">
        <f t="shared" si="5"/>
        <v>0.56136141405508411</v>
      </c>
      <c r="P20" s="15">
        <f t="shared" si="6"/>
        <v>0.70343436452581531</v>
      </c>
      <c r="Q20" s="15">
        <f t="shared" si="7"/>
        <v>1.051149247818145</v>
      </c>
      <c r="R20" s="15">
        <f t="shared" si="8"/>
        <v>1.3171808475745892</v>
      </c>
    </row>
    <row r="21" spans="1:18" s="13" customFormat="1" x14ac:dyDescent="0.6">
      <c r="A21" s="6" t="s">
        <v>21</v>
      </c>
      <c r="B21" s="1" t="s">
        <v>6</v>
      </c>
      <c r="C21" s="6" t="s">
        <v>43</v>
      </c>
      <c r="D21" s="6">
        <v>100</v>
      </c>
      <c r="E21" s="6">
        <v>687</v>
      </c>
      <c r="F21" s="14">
        <f t="shared" si="0"/>
        <v>17175</v>
      </c>
      <c r="G21" s="6">
        <v>164</v>
      </c>
      <c r="H21" s="10">
        <f t="shared" si="1"/>
        <v>55.776071999999999</v>
      </c>
      <c r="I21" s="6">
        <v>11368</v>
      </c>
      <c r="J21" s="6">
        <v>169</v>
      </c>
      <c r="K21" s="6">
        <v>268</v>
      </c>
      <c r="L21" s="11">
        <f t="shared" si="2"/>
        <v>307.92774363888515</v>
      </c>
      <c r="M21" s="12">
        <f t="shared" si="3"/>
        <v>1.4866291344123856E-2</v>
      </c>
      <c r="N21" s="12">
        <f t="shared" si="4"/>
        <v>2.3574947220267418E-2</v>
      </c>
      <c r="O21" s="15">
        <f t="shared" si="5"/>
        <v>0.48278505757369961</v>
      </c>
      <c r="P21" s="15">
        <f t="shared" si="6"/>
        <v>0.76559997295710935</v>
      </c>
      <c r="Q21" s="15">
        <f t="shared" si="7"/>
        <v>0.82918333638282904</v>
      </c>
      <c r="R21" s="15">
        <f t="shared" si="8"/>
        <v>1.3149179535538353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 2</vt:lpstr>
    </vt:vector>
  </TitlesOfParts>
  <Company>Monash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Dr. O'Brien</cp:lastModifiedBy>
  <dcterms:created xsi:type="dcterms:W3CDTF">2014-01-08T23:52:58Z</dcterms:created>
  <dcterms:modified xsi:type="dcterms:W3CDTF">2018-08-11T20:39:10Z</dcterms:modified>
</cp:coreProperties>
</file>